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650" windowHeight="14760"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8" i="91" l="1"/>
  <c r="D8" i="91"/>
  <c r="C8" i="91"/>
  <c r="B8" i="91"/>
  <c r="F2" i="91"/>
  <c r="F8" i="91" s="1"/>
  <c r="E2" i="91"/>
  <c r="D2" i="91"/>
  <c r="C2" i="91"/>
  <c r="B2" i="91"/>
  <c r="F8" i="90" l="1"/>
  <c r="E8" i="90"/>
  <c r="D8" i="90"/>
  <c r="C8" i="90"/>
  <c r="B8" i="90"/>
  <c r="F2" i="90"/>
  <c r="E2" i="90"/>
  <c r="D2" i="90"/>
  <c r="C2" i="90"/>
  <c r="B2" i="90"/>
  <c r="F8" i="89" l="1"/>
  <c r="E8" i="89"/>
  <c r="D8" i="89"/>
  <c r="C8" i="89"/>
  <c r="F2" i="89"/>
  <c r="E2" i="89"/>
  <c r="D2" i="89"/>
  <c r="C2" i="89"/>
  <c r="B2" i="89"/>
  <c r="B8" i="89" s="1"/>
  <c r="E6" i="72" l="1"/>
  <c r="D6" i="72"/>
  <c r="C6" i="72"/>
  <c r="D5" i="69"/>
  <c r="C5" i="69"/>
  <c r="E5" i="67"/>
  <c r="D5" i="67"/>
  <c r="C5" i="67"/>
  <c r="B5" i="67"/>
  <c r="J4" i="66"/>
  <c r="I4" i="66"/>
  <c r="H4" i="66"/>
  <c r="G4" i="66"/>
  <c r="F4" i="66"/>
  <c r="E4" i="66"/>
  <c r="D4" i="66"/>
  <c r="C4" i="66"/>
  <c r="B4" i="66"/>
  <c r="I4" i="65"/>
  <c r="H4" i="65"/>
  <c r="G4" i="65"/>
  <c r="F4" i="65"/>
  <c r="E4" i="65"/>
  <c r="D4" i="65"/>
  <c r="C4" i="65"/>
  <c r="B4" i="65"/>
  <c r="D6" i="64"/>
  <c r="C6" i="64"/>
  <c r="B6" i="64"/>
  <c r="F8" i="97"/>
  <c r="F20" i="97" s="1"/>
  <c r="F5" i="97"/>
  <c r="F2" i="97"/>
  <c r="F8" i="96"/>
  <c r="F20" i="96" s="1"/>
  <c r="F5" i="96"/>
  <c r="F2" i="96"/>
  <c r="E6" i="62" l="1"/>
  <c r="D6" i="62"/>
  <c r="C6" i="62"/>
  <c r="J5" i="61"/>
  <c r="I5" i="61"/>
  <c r="H5" i="61"/>
  <c r="G5" i="61"/>
  <c r="F5" i="61"/>
  <c r="E5" i="61"/>
  <c r="D5" i="61"/>
  <c r="C5" i="61"/>
  <c r="B5" i="61"/>
  <c r="I5" i="60"/>
  <c r="H5" i="60"/>
  <c r="G5" i="60"/>
  <c r="F5" i="60"/>
  <c r="E5" i="60"/>
  <c r="D5" i="60"/>
  <c r="C5" i="60"/>
  <c r="B5" i="60"/>
  <c r="D5" i="59"/>
  <c r="C5" i="59"/>
  <c r="E5" i="57"/>
  <c r="D5" i="57"/>
  <c r="C5" i="57"/>
  <c r="B5" i="57"/>
  <c r="I12" i="56"/>
  <c r="H12" i="56"/>
  <c r="G12" i="56"/>
  <c r="F12" i="56"/>
  <c r="E12" i="56"/>
  <c r="D12" i="56"/>
  <c r="C12" i="56"/>
  <c r="B12" i="56"/>
  <c r="J5" i="56"/>
  <c r="J4" i="56"/>
  <c r="J12" i="56" s="1"/>
  <c r="H12" i="55"/>
  <c r="G12" i="55"/>
  <c r="F12" i="55"/>
  <c r="E12" i="55"/>
  <c r="D12" i="55"/>
  <c r="C12" i="55"/>
  <c r="B12" i="55"/>
  <c r="I5" i="55"/>
  <c r="I4" i="55"/>
  <c r="I12" i="55" s="1"/>
  <c r="C12" i="54"/>
  <c r="B12" i="54"/>
  <c r="D12" i="54" s="1"/>
  <c r="D5" i="54"/>
  <c r="D4" i="54"/>
  <c r="F20" i="95"/>
  <c r="F8" i="95"/>
  <c r="F5" i="95"/>
  <c r="F2" i="95"/>
  <c r="F8" i="94"/>
  <c r="F20" i="94" s="1"/>
  <c r="F5" i="94"/>
  <c r="F2" i="94"/>
  <c r="E5" i="75" l="1"/>
  <c r="D5" i="74"/>
  <c r="E6" i="52"/>
  <c r="C6" i="52"/>
  <c r="G5" i="51"/>
  <c r="F5" i="51"/>
  <c r="E5" i="51"/>
  <c r="D5" i="51"/>
  <c r="C5" i="51"/>
  <c r="H5" i="51" s="1"/>
  <c r="B5" i="51"/>
  <c r="I5" i="50"/>
  <c r="H5" i="50"/>
  <c r="G5" i="50"/>
  <c r="F5" i="50"/>
  <c r="E5" i="50"/>
  <c r="D5" i="50"/>
  <c r="C5" i="50"/>
  <c r="B5" i="50"/>
  <c r="D5" i="49"/>
  <c r="C5" i="49"/>
  <c r="E7" i="47"/>
  <c r="D7" i="47"/>
  <c r="C7" i="47"/>
  <c r="B7" i="47"/>
  <c r="J8" i="46"/>
  <c r="I8" i="46"/>
  <c r="H8" i="46"/>
  <c r="G8" i="46"/>
  <c r="F8" i="46"/>
  <c r="E8" i="46"/>
  <c r="D8" i="46"/>
  <c r="C8" i="46"/>
  <c r="B8" i="46"/>
  <c r="I8" i="45"/>
  <c r="H8" i="45"/>
  <c r="G8" i="45"/>
  <c r="F8" i="45"/>
  <c r="E8" i="45"/>
  <c r="D8" i="45"/>
  <c r="C8" i="45"/>
  <c r="B8" i="45"/>
  <c r="C7" i="44"/>
  <c r="B7" i="44"/>
  <c r="D7" i="44" s="1"/>
  <c r="F20" i="93"/>
  <c r="F8" i="93"/>
  <c r="F5" i="93"/>
  <c r="F2" i="93"/>
  <c r="F8" i="92"/>
  <c r="F20" i="92" s="1"/>
  <c r="F5" i="92"/>
  <c r="F2" i="92"/>
</calcChain>
</file>

<file path=xl/sharedStrings.xml><?xml version="1.0" encoding="utf-8"?>
<sst xmlns="http://schemas.openxmlformats.org/spreadsheetml/2006/main" count="1186" uniqueCount="218">
  <si>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</si>
  <si>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</si>
  <si>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</si>
  <si>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</si>
  <si>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</si>
  <si>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</si>
  <si>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</si>
  <si>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</si>
  <si>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</si>
  <si>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</si>
  <si>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</si>
  <si>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</si>
  <si>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</si>
  <si>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</si>
  <si>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</si>
  <si>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</si>
  <si>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</si>
  <si>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</si>
  <si>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</si>
  <si>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</si>
  <si>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</si>
  <si>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</si>
  <si>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</si>
  <si>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</si>
  <si>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</si>
  <si>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</si>
  <si>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</si>
  <si>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</si>
  <si>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</si>
  <si>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</si>
  <si>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</si>
  <si>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</si>
  <si>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</si>
  <si>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</si>
  <si>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</si>
  <si>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</si>
  <si>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</si>
  <si>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</si>
  <si>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</si>
  <si>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</si>
  <si>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</si>
  <si>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</si>
  <si>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</si>
  <si>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</si>
  <si>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</si>
  <si>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</si>
  <si>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</si>
  <si>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</si>
  <si>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</si>
  <si>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</si>
  <si>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</si>
  <si>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</si>
  <si>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</si>
  <si>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</si>
  <si>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</si>
  <si>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</si>
  <si>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</si>
  <si>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</si>
  <si>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</si>
  <si>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</si>
  <si>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</si>
  <si>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</si>
  <si>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</si>
  <si>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</si>
  <si>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</si>
  <si>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</si>
  <si>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</si>
  <si>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</si>
  <si>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</si>
  <si>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</si>
  <si>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</si>
  <si>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</si>
  <si>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</si>
  <si>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</si>
  <si>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</si>
  <si>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</si>
  <si>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</si>
  <si>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</si>
  <si>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</si>
  <si>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</si>
  <si>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</si>
  <si>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</si>
  <si>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</si>
  <si>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</si>
  <si>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</si>
  <si>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</si>
  <si>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</si>
  <si>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</si>
  <si>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</si>
  <si>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</si>
  <si>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</si>
  <si>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</si>
  <si>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</si>
  <si>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</si>
  <si>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</si>
  <si>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</si>
  <si>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</si>
  <si>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</si>
  <si>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</si>
  <si>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</si>
  <si>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</si>
  <si>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</si>
  <si>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</si>
  <si>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</si>
  <si>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</si>
  <si>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</si>
  <si>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</si>
  <si>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</si>
  <si>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</si>
  <si>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</si>
  <si>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</si>
  <si>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</si>
  <si>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</si>
  <si>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</si>
  <si>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</si>
  <si>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</si>
  <si>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</si>
  <si>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</si>
  <si>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</si>
  <si>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</si>
  <si>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</si>
  <si>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</si>
  <si>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</si>
  <si>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</si>
  <si>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</si>
  <si>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</si>
  <si>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</si>
  <si>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</si>
  <si>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</si>
  <si>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</si>
  <si>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</si>
  <si>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</si>
  <si>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</si>
  <si>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</si>
  <si>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</si>
  <si>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</si>
  <si>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</si>
  <si>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</si>
  <si>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</si>
  <si>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</si>
  <si>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</si>
  <si>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</si>
  <si>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</si>
  <si>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</si>
  <si>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</si>
  <si>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</si>
  <si>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</si>
  <si>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</si>
  <si>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</si>
  <si>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</si>
  <si>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</si>
  <si>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</si>
  <si>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</si>
  <si>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</si>
  <si>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</si>
  <si>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</si>
  <si>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</si>
  <si>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</si>
  <si>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</si>
  <si>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</si>
  <si>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</si>
  <si>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</si>
  <si>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</si>
  <si>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</si>
  <si>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</si>
  <si>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</si>
  <si>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</si>
  <si>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</si>
  <si>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</si>
  <si>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</si>
  <si>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</si>
  <si>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</si>
  <si>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</si>
  <si>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</si>
  <si>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</si>
  <si>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</si>
  <si>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</si>
  <si>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</si>
  <si>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</si>
  <si>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</si>
  <si>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</si>
  <si>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</si>
  <si>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</si>
  <si>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</si>
  <si>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</si>
  <si>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</si>
  <si>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</si>
  <si>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</si>
  <si>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</si>
  <si>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</si>
  <si>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</si>
  <si>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</si>
  <si>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</si>
  <si>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</si>
  <si>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</si>
  <si>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 xml:space="preserve">                            -  </t>
  </si>
  <si>
    <t xml:space="preserve">                   -  </t>
  </si>
  <si>
    <t xml:space="preserve">                       -  </t>
  </si>
  <si>
    <t>Index/Index Tranche</t>
  </si>
  <si>
    <t>Index/OTHER*</t>
  </si>
  <si>
    <t>January 31</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</si>
  <si>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</si>
  <si>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</si>
  <si>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</si>
  <si>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7</t>
  </si>
  <si>
    <t>February 14</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</si>
  <si>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</si>
  <si>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</si>
  <si>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21</t>
  </si>
  <si>
    <t>February 28</t>
  </si>
  <si>
    <t xml:space="preserve"> N/A </t>
  </si>
  <si>
    <t>Gross notional amount outstanding, February 28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</si>
  <si>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February 28,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</si>
  <si>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 xml:space="preserve"> Swap transaction volumes, week ending February 28,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</si>
  <si>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28,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</si>
  <si>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February 28,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</si>
  <si>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February 28 weekly snapshot, by product type, all tenors and currencies.  </t>
  </si>
  <si>
    <t xml:space="preserve">Gross notional amount outstanding, February 28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</si>
</sst>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37">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xf numFmtId="166" fontId="0" fillId="0" borderId="1" xfId="44" applyNumberFormat="1" applyFont="1" applyBorder="1"/>
    <xf numFmtId="49" fontId="21" fillId="0" borderId="1" xfId="177"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Fill="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78" sqref="A78"/>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41710</v>
      </c>
      <c r="F3" s="36"/>
    </row>
    <row r="4" spans="1:6" x14ac:dyDescent="0.25">
      <c r="A4" s="15" t="s">
        <v>55</v>
      </c>
      <c r="B4" s="16">
        <v>41698</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9" sqref="A1:J9"/>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48" t="s">
        <v>63</v>
      </c>
      <c r="B1" s="38" t="s">
        <v>72</v>
      </c>
      <c r="C1" s="38" t="s">
        <v>27</v>
      </c>
      <c r="D1" s="38" t="s">
        <v>28</v>
      </c>
      <c r="E1" s="38" t="s">
        <v>29</v>
      </c>
      <c r="F1" s="38" t="s">
        <v>30</v>
      </c>
      <c r="G1" s="38" t="s">
        <v>31</v>
      </c>
      <c r="H1" s="38" t="s">
        <v>73</v>
      </c>
      <c r="I1" s="38" t="s">
        <v>74</v>
      </c>
      <c r="J1" s="8" t="s">
        <v>8</v>
      </c>
    </row>
    <row r="2" spans="1:10" x14ac:dyDescent="0.25">
      <c r="A2" s="18" t="s">
        <v>32</v>
      </c>
      <c r="B2" s="70">
        <v>1979753</v>
      </c>
      <c r="C2" s="70">
        <v>1010162</v>
      </c>
      <c r="D2" s="70">
        <v>1821055</v>
      </c>
      <c r="E2" s="70">
        <v>2497977</v>
      </c>
      <c r="F2" s="70">
        <v>3491205</v>
      </c>
      <c r="G2" s="70">
        <v>1673804</v>
      </c>
      <c r="H2" s="70">
        <v>1212752</v>
      </c>
      <c r="I2" s="70">
        <v>85760</v>
      </c>
      <c r="J2" s="70">
        <v>13772468</v>
      </c>
    </row>
    <row r="3" spans="1:10" x14ac:dyDescent="0.25">
      <c r="A3" s="17" t="s">
        <v>65</v>
      </c>
      <c r="B3" s="70">
        <v>12034419</v>
      </c>
      <c r="C3" s="70">
        <v>8175377</v>
      </c>
      <c r="D3" s="70">
        <v>15739160</v>
      </c>
      <c r="E3" s="70">
        <v>28287950</v>
      </c>
      <c r="F3" s="70">
        <v>63501980</v>
      </c>
      <c r="G3" s="70">
        <v>43442139</v>
      </c>
      <c r="H3" s="70">
        <v>19982736</v>
      </c>
      <c r="I3" s="70">
        <v>2002216</v>
      </c>
      <c r="J3" s="70">
        <v>193165977</v>
      </c>
    </row>
    <row r="4" spans="1:10" x14ac:dyDescent="0.25">
      <c r="A4" s="18" t="s">
        <v>15</v>
      </c>
      <c r="B4" s="70">
        <v>31614739</v>
      </c>
      <c r="C4" s="70">
        <v>12644494</v>
      </c>
      <c r="D4" s="70">
        <v>11681326</v>
      </c>
      <c r="E4" s="70">
        <v>2731132</v>
      </c>
      <c r="F4" s="70">
        <v>242575</v>
      </c>
      <c r="G4" s="70">
        <v>0</v>
      </c>
      <c r="H4" s="70">
        <v>0</v>
      </c>
      <c r="I4" s="70">
        <v>0</v>
      </c>
      <c r="J4" s="70">
        <v>58914266</v>
      </c>
    </row>
    <row r="5" spans="1:10" x14ac:dyDescent="0.25">
      <c r="A5" s="18" t="s">
        <v>18</v>
      </c>
      <c r="B5" s="70">
        <v>19197568</v>
      </c>
      <c r="C5" s="70">
        <v>6249175</v>
      </c>
      <c r="D5" s="70">
        <v>8533689</v>
      </c>
      <c r="E5" s="70">
        <v>4594244</v>
      </c>
      <c r="F5" s="70">
        <v>2172565</v>
      </c>
      <c r="G5" s="70">
        <v>401770</v>
      </c>
      <c r="H5" s="70">
        <v>217959</v>
      </c>
      <c r="I5" s="70">
        <v>17564</v>
      </c>
      <c r="J5" s="70">
        <v>41384534</v>
      </c>
    </row>
    <row r="6" spans="1:10" x14ac:dyDescent="0.25">
      <c r="A6" s="18" t="s">
        <v>21</v>
      </c>
      <c r="B6" s="70">
        <v>3648169</v>
      </c>
      <c r="C6" s="70">
        <v>1683614</v>
      </c>
      <c r="D6" s="70">
        <v>3199145</v>
      </c>
      <c r="E6" s="70">
        <v>3550361</v>
      </c>
      <c r="F6" s="70">
        <v>4335534</v>
      </c>
      <c r="G6" s="70">
        <v>2170950</v>
      </c>
      <c r="H6" s="70">
        <v>969776</v>
      </c>
      <c r="I6" s="70">
        <v>14834</v>
      </c>
      <c r="J6" s="70">
        <v>19572383</v>
      </c>
    </row>
    <row r="7" spans="1:10" x14ac:dyDescent="0.25">
      <c r="A7" s="18" t="s">
        <v>66</v>
      </c>
      <c r="B7" s="70">
        <v>1907802</v>
      </c>
      <c r="C7" s="70">
        <v>994569</v>
      </c>
      <c r="D7" s="70">
        <v>1447024</v>
      </c>
      <c r="E7" s="70">
        <v>2119461</v>
      </c>
      <c r="F7" s="70">
        <v>4621225</v>
      </c>
      <c r="G7" s="70">
        <v>3931756</v>
      </c>
      <c r="H7" s="70">
        <v>2254761</v>
      </c>
      <c r="I7" s="70">
        <v>192597</v>
      </c>
      <c r="J7" s="70">
        <v>17469195</v>
      </c>
    </row>
    <row r="8" spans="1:10" x14ac:dyDescent="0.25">
      <c r="A8" s="22" t="s">
        <v>8</v>
      </c>
      <c r="B8" s="71">
        <f>SUM(B2:B7)</f>
        <v>70382450</v>
      </c>
      <c r="C8" s="71">
        <f t="shared" ref="C8:J8" si="0">SUM(C2:C7)</f>
        <v>30757391</v>
      </c>
      <c r="D8" s="71">
        <f t="shared" si="0"/>
        <v>42421399</v>
      </c>
      <c r="E8" s="71">
        <f t="shared" si="0"/>
        <v>43781125</v>
      </c>
      <c r="F8" s="71">
        <f t="shared" si="0"/>
        <v>78365084</v>
      </c>
      <c r="G8" s="71">
        <f t="shared" si="0"/>
        <v>51620419</v>
      </c>
      <c r="H8" s="71">
        <f t="shared" si="0"/>
        <v>24637984</v>
      </c>
      <c r="I8" s="71">
        <f t="shared" si="0"/>
        <v>2312971</v>
      </c>
      <c r="J8" s="71">
        <f t="shared" si="0"/>
        <v>344278823</v>
      </c>
    </row>
    <row r="9" spans="1:10" ht="24" customHeight="1" x14ac:dyDescent="0.25">
      <c r="A9" s="109" t="s">
        <v>71</v>
      </c>
      <c r="B9" s="110"/>
      <c r="C9" s="110"/>
      <c r="D9" s="110"/>
      <c r="E9" s="110"/>
      <c r="F9" s="110"/>
      <c r="G9" s="110"/>
      <c r="H9" s="110"/>
      <c r="I9" s="110"/>
      <c r="J9" s="111"/>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15" sqref="D15"/>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12" t="s">
        <v>75</v>
      </c>
      <c r="C1" s="112"/>
      <c r="D1" s="112" t="s">
        <v>76</v>
      </c>
      <c r="E1" s="112"/>
    </row>
    <row r="2" spans="1:7" x14ac:dyDescent="0.25">
      <c r="A2" s="48" t="s">
        <v>63</v>
      </c>
      <c r="B2" s="48" t="s">
        <v>64</v>
      </c>
      <c r="C2" s="48" t="s">
        <v>1</v>
      </c>
      <c r="D2" s="48" t="s">
        <v>3</v>
      </c>
      <c r="E2" s="48" t="s">
        <v>1</v>
      </c>
    </row>
    <row r="3" spans="1:7" x14ac:dyDescent="0.25">
      <c r="A3" s="17" t="s">
        <v>65</v>
      </c>
      <c r="B3" s="78">
        <v>223174057</v>
      </c>
      <c r="C3" s="78">
        <v>90420970</v>
      </c>
      <c r="D3" s="78">
        <v>25267605</v>
      </c>
      <c r="E3" s="78">
        <v>47469321</v>
      </c>
    </row>
    <row r="4" spans="1:7" x14ac:dyDescent="0.25">
      <c r="A4" s="18" t="s">
        <v>15</v>
      </c>
      <c r="B4" s="78">
        <v>92166750</v>
      </c>
      <c r="C4" s="78">
        <v>12838221</v>
      </c>
      <c r="D4" s="78">
        <v>9589267</v>
      </c>
      <c r="E4" s="78">
        <v>3234296</v>
      </c>
    </row>
    <row r="5" spans="1:7" x14ac:dyDescent="0.25">
      <c r="A5" s="18" t="s">
        <v>18</v>
      </c>
      <c r="B5" s="78">
        <v>54542201</v>
      </c>
      <c r="C5" s="78">
        <v>14174929</v>
      </c>
      <c r="D5" s="78">
        <v>7929536</v>
      </c>
      <c r="E5" s="78">
        <v>6122401</v>
      </c>
    </row>
    <row r="6" spans="1:7" x14ac:dyDescent="0.25">
      <c r="A6" s="18" t="s">
        <v>66</v>
      </c>
      <c r="B6" s="78">
        <v>11961328</v>
      </c>
      <c r="C6" s="78">
        <v>66114373</v>
      </c>
      <c r="D6" s="78">
        <v>1130548</v>
      </c>
      <c r="E6" s="78">
        <v>22421845</v>
      </c>
    </row>
    <row r="7" spans="1:7" x14ac:dyDescent="0.25">
      <c r="A7" s="22" t="s">
        <v>8</v>
      </c>
      <c r="B7" s="72">
        <f>SUM(B3:B6)</f>
        <v>381844336</v>
      </c>
      <c r="C7" s="72">
        <f t="shared" ref="C7:E7" si="0">SUM(C3:C6)</f>
        <v>183548493</v>
      </c>
      <c r="D7" s="72">
        <f t="shared" si="0"/>
        <v>43916956</v>
      </c>
      <c r="E7" s="72">
        <f t="shared" si="0"/>
        <v>79247863</v>
      </c>
      <c r="G7" s="21"/>
    </row>
    <row r="8" spans="1:7" ht="33.75" customHeight="1" x14ac:dyDescent="0.25">
      <c r="A8" s="107" t="s">
        <v>77</v>
      </c>
      <c r="B8" s="107"/>
      <c r="C8" s="107"/>
      <c r="D8" s="107"/>
      <c r="E8" s="107"/>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16" sqref="C16"/>
    </sheetView>
  </sheetViews>
  <sheetFormatPr defaultRowHeight="15" x14ac:dyDescent="0.25"/>
  <cols>
    <col min="1" max="1" width="24.7109375" customWidth="1"/>
    <col min="2" max="4" width="14.7109375" customWidth="1"/>
  </cols>
  <sheetData>
    <row r="1" spans="1:4" ht="73.5" customHeight="1" x14ac:dyDescent="0.25">
      <c r="A1" s="107" t="s">
        <v>211</v>
      </c>
      <c r="B1" s="107"/>
      <c r="C1" s="107"/>
      <c r="D1" s="107"/>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23" sqref="E23"/>
    </sheetView>
  </sheetViews>
  <sheetFormatPr defaultRowHeight="15" x14ac:dyDescent="0.25"/>
  <cols>
    <col min="1" max="1" width="24.7109375" customWidth="1"/>
    <col min="2" max="4" width="14.7109375" customWidth="1"/>
  </cols>
  <sheetData>
    <row r="1" spans="1:4" x14ac:dyDescent="0.25">
      <c r="A1" s="48" t="s">
        <v>63</v>
      </c>
      <c r="B1" s="48" t="s">
        <v>64</v>
      </c>
      <c r="C1" s="24" t="s">
        <v>1</v>
      </c>
      <c r="D1" s="24" t="s">
        <v>8</v>
      </c>
    </row>
    <row r="2" spans="1:4" x14ac:dyDescent="0.25">
      <c r="A2" s="17" t="s">
        <v>32</v>
      </c>
      <c r="B2" s="57">
        <v>38</v>
      </c>
      <c r="C2" s="57">
        <v>178</v>
      </c>
      <c r="D2" s="57">
        <v>216</v>
      </c>
    </row>
    <row r="3" spans="1:4" x14ac:dyDescent="0.25">
      <c r="A3" s="17" t="s">
        <v>19</v>
      </c>
      <c r="B3" s="57">
        <v>0</v>
      </c>
      <c r="C3" s="57">
        <v>161</v>
      </c>
      <c r="D3" s="57">
        <v>161</v>
      </c>
    </row>
    <row r="4" spans="1:4" x14ac:dyDescent="0.25">
      <c r="A4" s="17" t="s">
        <v>20</v>
      </c>
      <c r="B4" s="80">
        <v>0</v>
      </c>
      <c r="C4" s="80">
        <v>0</v>
      </c>
      <c r="D4" s="57">
        <f t="shared" ref="D4:D5" si="0">SUM(B4:C4)</f>
        <v>0</v>
      </c>
    </row>
    <row r="5" spans="1:4" x14ac:dyDescent="0.25">
      <c r="A5" s="17" t="s">
        <v>16</v>
      </c>
      <c r="B5" s="80">
        <v>0</v>
      </c>
      <c r="C5" s="80">
        <v>0</v>
      </c>
      <c r="D5" s="57">
        <f t="shared" si="0"/>
        <v>0</v>
      </c>
    </row>
    <row r="6" spans="1:4" x14ac:dyDescent="0.25">
      <c r="A6" s="17" t="s">
        <v>105</v>
      </c>
      <c r="B6" s="57">
        <v>0</v>
      </c>
      <c r="C6" s="57">
        <v>14</v>
      </c>
      <c r="D6" s="57">
        <v>14</v>
      </c>
    </row>
    <row r="7" spans="1:4" x14ac:dyDescent="0.25">
      <c r="A7" s="17" t="s">
        <v>65</v>
      </c>
      <c r="B7" s="57">
        <v>36516</v>
      </c>
      <c r="C7" s="57">
        <v>3131</v>
      </c>
      <c r="D7" s="57">
        <v>39647</v>
      </c>
    </row>
    <row r="8" spans="1:4" x14ac:dyDescent="0.25">
      <c r="A8" s="17" t="s">
        <v>15</v>
      </c>
      <c r="B8" s="57">
        <v>1555</v>
      </c>
      <c r="C8" s="57">
        <v>186</v>
      </c>
      <c r="D8" s="57">
        <v>1741</v>
      </c>
    </row>
    <row r="9" spans="1:4" x14ac:dyDescent="0.25">
      <c r="A9" s="17" t="s">
        <v>17</v>
      </c>
      <c r="B9" s="57">
        <v>0</v>
      </c>
      <c r="C9" s="57">
        <v>219</v>
      </c>
      <c r="D9" s="57">
        <v>219</v>
      </c>
    </row>
    <row r="10" spans="1:4" x14ac:dyDescent="0.25">
      <c r="A10" s="17" t="s">
        <v>18</v>
      </c>
      <c r="B10" s="57">
        <v>172</v>
      </c>
      <c r="C10" s="57">
        <v>135</v>
      </c>
      <c r="D10" s="57">
        <v>307</v>
      </c>
    </row>
    <row r="11" spans="1:4" x14ac:dyDescent="0.25">
      <c r="A11" s="17" t="s">
        <v>21</v>
      </c>
      <c r="B11" s="57">
        <v>2</v>
      </c>
      <c r="C11" s="57">
        <v>1062</v>
      </c>
      <c r="D11" s="57">
        <v>1064</v>
      </c>
    </row>
    <row r="12" spans="1:4" x14ac:dyDescent="0.25">
      <c r="A12" s="25" t="s">
        <v>8</v>
      </c>
      <c r="B12" s="81">
        <f>SUM(B2:B11)</f>
        <v>38283</v>
      </c>
      <c r="C12" s="81">
        <f t="shared" ref="C12" si="1">SUM(C2:C11)</f>
        <v>5086</v>
      </c>
      <c r="D12" s="81">
        <f>SUM(B12:C12)</f>
        <v>43369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12" sqref="A1: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8" t="s">
        <v>63</v>
      </c>
      <c r="B1" s="38" t="s">
        <v>25</v>
      </c>
      <c r="C1" s="38" t="s">
        <v>68</v>
      </c>
      <c r="D1" s="38" t="s">
        <v>23</v>
      </c>
      <c r="E1" s="38" t="s">
        <v>24</v>
      </c>
      <c r="F1" s="38" t="s">
        <v>69</v>
      </c>
      <c r="G1" s="38" t="s">
        <v>26</v>
      </c>
      <c r="H1" s="38" t="s">
        <v>70</v>
      </c>
      <c r="I1" s="38" t="s">
        <v>8</v>
      </c>
    </row>
    <row r="2" spans="1:9" x14ac:dyDescent="0.25">
      <c r="A2" s="17" t="s">
        <v>32</v>
      </c>
      <c r="B2" s="57">
        <v>190</v>
      </c>
      <c r="C2" s="57">
        <v>4</v>
      </c>
      <c r="D2" s="57">
        <v>8</v>
      </c>
      <c r="E2" s="57">
        <v>12</v>
      </c>
      <c r="F2" s="57">
        <v>2</v>
      </c>
      <c r="G2" s="57">
        <v>0</v>
      </c>
      <c r="H2" s="57">
        <v>0</v>
      </c>
      <c r="I2" s="57">
        <v>216</v>
      </c>
    </row>
    <row r="3" spans="1:9" x14ac:dyDescent="0.25">
      <c r="A3" s="17" t="s">
        <v>19</v>
      </c>
      <c r="B3" s="57">
        <v>121</v>
      </c>
      <c r="C3" s="57">
        <v>12</v>
      </c>
      <c r="D3" s="57">
        <v>1</v>
      </c>
      <c r="E3" s="57">
        <v>0</v>
      </c>
      <c r="F3" s="57">
        <v>2</v>
      </c>
      <c r="G3" s="57">
        <v>3</v>
      </c>
      <c r="H3" s="57">
        <v>22</v>
      </c>
      <c r="I3" s="57">
        <v>161</v>
      </c>
    </row>
    <row r="4" spans="1:9" x14ac:dyDescent="0.25">
      <c r="A4" s="17" t="s">
        <v>20</v>
      </c>
      <c r="B4" s="70">
        <v>0</v>
      </c>
      <c r="C4" s="70">
        <v>0</v>
      </c>
      <c r="D4" s="70">
        <v>0</v>
      </c>
      <c r="E4" s="70">
        <v>0</v>
      </c>
      <c r="F4" s="70">
        <v>0</v>
      </c>
      <c r="G4" s="70">
        <v>0</v>
      </c>
      <c r="H4" s="70">
        <v>0</v>
      </c>
      <c r="I4" s="57">
        <f t="shared" ref="I4:I5" si="0">SUM(B4:H4)</f>
        <v>0</v>
      </c>
    </row>
    <row r="5" spans="1:9" x14ac:dyDescent="0.25">
      <c r="A5" s="17" t="s">
        <v>16</v>
      </c>
      <c r="B5" s="70">
        <v>0</v>
      </c>
      <c r="C5" s="70">
        <v>0</v>
      </c>
      <c r="D5" s="70">
        <v>0</v>
      </c>
      <c r="E5" s="70">
        <v>0</v>
      </c>
      <c r="F5" s="70">
        <v>0</v>
      </c>
      <c r="G5" s="70">
        <v>0</v>
      </c>
      <c r="H5" s="70">
        <v>0</v>
      </c>
      <c r="I5" s="57">
        <f t="shared" si="0"/>
        <v>0</v>
      </c>
    </row>
    <row r="6" spans="1:9" x14ac:dyDescent="0.25">
      <c r="A6" s="17" t="s">
        <v>105</v>
      </c>
      <c r="B6" s="57">
        <v>3</v>
      </c>
      <c r="C6" s="57">
        <v>1</v>
      </c>
      <c r="D6" s="57">
        <v>0</v>
      </c>
      <c r="E6" s="57">
        <v>1</v>
      </c>
      <c r="F6" s="57">
        <v>0</v>
      </c>
      <c r="G6" s="57">
        <v>0</v>
      </c>
      <c r="H6" s="57">
        <v>9</v>
      </c>
      <c r="I6" s="57">
        <v>14</v>
      </c>
    </row>
    <row r="7" spans="1:9" x14ac:dyDescent="0.25">
      <c r="A7" s="17" t="s">
        <v>65</v>
      </c>
      <c r="B7" s="57">
        <v>16419</v>
      </c>
      <c r="C7" s="57">
        <v>8341</v>
      </c>
      <c r="D7" s="57">
        <v>9727</v>
      </c>
      <c r="E7" s="57">
        <v>1389</v>
      </c>
      <c r="F7" s="57">
        <v>823</v>
      </c>
      <c r="G7" s="57">
        <v>1231</v>
      </c>
      <c r="H7" s="57">
        <v>1718</v>
      </c>
      <c r="I7" s="57">
        <v>39648</v>
      </c>
    </row>
    <row r="8" spans="1:9" x14ac:dyDescent="0.25">
      <c r="A8" s="17" t="s">
        <v>15</v>
      </c>
      <c r="B8" s="57">
        <v>454</v>
      </c>
      <c r="C8" s="57">
        <v>890</v>
      </c>
      <c r="D8" s="57">
        <v>147</v>
      </c>
      <c r="E8" s="57">
        <v>0</v>
      </c>
      <c r="F8" s="57">
        <v>84</v>
      </c>
      <c r="G8" s="57">
        <v>2</v>
      </c>
      <c r="H8" s="57">
        <v>164</v>
      </c>
      <c r="I8" s="57">
        <v>1741</v>
      </c>
    </row>
    <row r="9" spans="1:9" x14ac:dyDescent="0.25">
      <c r="A9" s="17" t="s">
        <v>17</v>
      </c>
      <c r="B9" s="57">
        <v>138</v>
      </c>
      <c r="C9" s="57">
        <v>58</v>
      </c>
      <c r="D9" s="57">
        <v>18</v>
      </c>
      <c r="E9" s="57">
        <v>4</v>
      </c>
      <c r="F9" s="57">
        <v>0</v>
      </c>
      <c r="G9" s="57">
        <v>0</v>
      </c>
      <c r="H9" s="57">
        <v>1</v>
      </c>
      <c r="I9" s="57">
        <v>219</v>
      </c>
    </row>
    <row r="10" spans="1:9" x14ac:dyDescent="0.25">
      <c r="A10" s="17" t="s">
        <v>18</v>
      </c>
      <c r="B10" s="57">
        <v>98</v>
      </c>
      <c r="C10" s="57">
        <v>52</v>
      </c>
      <c r="D10" s="57">
        <v>26</v>
      </c>
      <c r="E10" s="57">
        <v>0</v>
      </c>
      <c r="F10" s="57">
        <v>27</v>
      </c>
      <c r="G10" s="57">
        <v>5</v>
      </c>
      <c r="H10" s="57">
        <v>99</v>
      </c>
      <c r="I10" s="57">
        <v>307</v>
      </c>
    </row>
    <row r="11" spans="1:9" x14ac:dyDescent="0.25">
      <c r="A11" s="17" t="s">
        <v>21</v>
      </c>
      <c r="B11" s="57">
        <v>654</v>
      </c>
      <c r="C11" s="57">
        <v>172</v>
      </c>
      <c r="D11" s="57">
        <v>39</v>
      </c>
      <c r="E11" s="57">
        <v>80</v>
      </c>
      <c r="F11" s="57">
        <v>35</v>
      </c>
      <c r="G11" s="57">
        <v>29</v>
      </c>
      <c r="H11" s="57">
        <v>55</v>
      </c>
      <c r="I11" s="57">
        <v>1064</v>
      </c>
    </row>
    <row r="12" spans="1:9" x14ac:dyDescent="0.25">
      <c r="A12" s="22" t="s">
        <v>8</v>
      </c>
      <c r="B12" s="68">
        <f>SUM(B2:B11)</f>
        <v>18077</v>
      </c>
      <c r="C12" s="68">
        <f t="shared" ref="C12:I12" si="1">SUM(C2:C11)</f>
        <v>9530</v>
      </c>
      <c r="D12" s="68">
        <f t="shared" si="1"/>
        <v>9966</v>
      </c>
      <c r="E12" s="68">
        <f t="shared" si="1"/>
        <v>1486</v>
      </c>
      <c r="F12" s="68">
        <f t="shared" si="1"/>
        <v>973</v>
      </c>
      <c r="G12" s="68">
        <f t="shared" si="1"/>
        <v>1270</v>
      </c>
      <c r="H12" s="68">
        <f t="shared" si="1"/>
        <v>2068</v>
      </c>
      <c r="I12" s="68">
        <f t="shared" si="1"/>
        <v>43370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19" sqref="E1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8" t="s">
        <v>63</v>
      </c>
      <c r="B1" s="38" t="s">
        <v>72</v>
      </c>
      <c r="C1" s="38" t="s">
        <v>27</v>
      </c>
      <c r="D1" s="38" t="s">
        <v>28</v>
      </c>
      <c r="E1" s="38" t="s">
        <v>29</v>
      </c>
      <c r="F1" s="38" t="s">
        <v>30</v>
      </c>
      <c r="G1" s="38" t="s">
        <v>31</v>
      </c>
      <c r="H1" s="38" t="s">
        <v>73</v>
      </c>
      <c r="I1" s="38" t="s">
        <v>74</v>
      </c>
      <c r="J1" s="8" t="s">
        <v>8</v>
      </c>
    </row>
    <row r="2" spans="1:10" x14ac:dyDescent="0.25">
      <c r="A2" s="17" t="s">
        <v>32</v>
      </c>
      <c r="B2" s="57">
        <v>6</v>
      </c>
      <c r="C2" s="57">
        <v>3</v>
      </c>
      <c r="D2" s="57">
        <v>7</v>
      </c>
      <c r="E2" s="57">
        <v>29</v>
      </c>
      <c r="F2" s="57">
        <v>41</v>
      </c>
      <c r="G2" s="57">
        <v>49</v>
      </c>
      <c r="H2" s="57">
        <v>71</v>
      </c>
      <c r="I2" s="57">
        <v>10</v>
      </c>
      <c r="J2" s="57">
        <v>216</v>
      </c>
    </row>
    <row r="3" spans="1:10" x14ac:dyDescent="0.25">
      <c r="A3" s="17" t="s">
        <v>19</v>
      </c>
      <c r="B3" s="57">
        <v>22</v>
      </c>
      <c r="C3" s="57">
        <v>2</v>
      </c>
      <c r="D3" s="57">
        <v>11</v>
      </c>
      <c r="E3" s="57">
        <v>22</v>
      </c>
      <c r="F3" s="57">
        <v>80</v>
      </c>
      <c r="G3" s="57">
        <v>22</v>
      </c>
      <c r="H3" s="57">
        <v>2</v>
      </c>
      <c r="I3" s="57">
        <v>0</v>
      </c>
      <c r="J3" s="57">
        <v>161</v>
      </c>
    </row>
    <row r="4" spans="1:10" x14ac:dyDescent="0.25">
      <c r="A4" s="17" t="s">
        <v>20</v>
      </c>
      <c r="B4" s="70">
        <v>0</v>
      </c>
      <c r="C4" s="70">
        <v>0</v>
      </c>
      <c r="D4" s="70">
        <v>0</v>
      </c>
      <c r="E4" s="70">
        <v>0</v>
      </c>
      <c r="F4" s="70">
        <v>0</v>
      </c>
      <c r="G4" s="70">
        <v>0</v>
      </c>
      <c r="H4" s="70">
        <v>0</v>
      </c>
      <c r="I4" s="70">
        <v>0</v>
      </c>
      <c r="J4" s="57">
        <f t="shared" ref="J4:J5" si="0">SUM(B4:I4)</f>
        <v>0</v>
      </c>
    </row>
    <row r="5" spans="1:10" x14ac:dyDescent="0.25">
      <c r="A5" s="17" t="s">
        <v>16</v>
      </c>
      <c r="B5" s="70">
        <v>0</v>
      </c>
      <c r="C5" s="70">
        <v>0</v>
      </c>
      <c r="D5" s="70">
        <v>0</v>
      </c>
      <c r="E5" s="70">
        <v>0</v>
      </c>
      <c r="F5" s="70">
        <v>0</v>
      </c>
      <c r="G5" s="70">
        <v>0</v>
      </c>
      <c r="H5" s="70">
        <v>0</v>
      </c>
      <c r="I5" s="70">
        <v>0</v>
      </c>
      <c r="J5" s="57">
        <f t="shared" si="0"/>
        <v>0</v>
      </c>
    </row>
    <row r="6" spans="1:10" x14ac:dyDescent="0.25">
      <c r="A6" s="17" t="s">
        <v>105</v>
      </c>
      <c r="B6" s="57">
        <v>8</v>
      </c>
      <c r="C6" s="57">
        <v>0</v>
      </c>
      <c r="D6" s="57">
        <v>0</v>
      </c>
      <c r="E6" s="57">
        <v>0</v>
      </c>
      <c r="F6" s="57">
        <v>3</v>
      </c>
      <c r="G6" s="57">
        <v>1</v>
      </c>
      <c r="H6" s="57">
        <v>2</v>
      </c>
      <c r="I6" s="57">
        <v>0</v>
      </c>
      <c r="J6" s="57">
        <v>14</v>
      </c>
    </row>
    <row r="7" spans="1:10" x14ac:dyDescent="0.25">
      <c r="A7" s="17" t="s">
        <v>65</v>
      </c>
      <c r="B7" s="57">
        <v>323</v>
      </c>
      <c r="C7" s="57">
        <v>100</v>
      </c>
      <c r="D7" s="57">
        <v>378</v>
      </c>
      <c r="E7" s="57">
        <v>1706</v>
      </c>
      <c r="F7" s="57">
        <v>7242</v>
      </c>
      <c r="G7" s="57">
        <v>14191</v>
      </c>
      <c r="H7" s="57">
        <v>11278</v>
      </c>
      <c r="I7" s="57">
        <v>4432</v>
      </c>
      <c r="J7" s="57">
        <v>39650</v>
      </c>
    </row>
    <row r="8" spans="1:10" x14ac:dyDescent="0.25">
      <c r="A8" s="17" t="s">
        <v>15</v>
      </c>
      <c r="B8" s="57">
        <v>112</v>
      </c>
      <c r="C8" s="57">
        <v>371</v>
      </c>
      <c r="D8" s="57">
        <v>798</v>
      </c>
      <c r="E8" s="57">
        <v>449</v>
      </c>
      <c r="F8" s="57">
        <v>11</v>
      </c>
      <c r="G8" s="57">
        <v>0</v>
      </c>
      <c r="H8" s="57">
        <v>0</v>
      </c>
      <c r="I8" s="57">
        <v>0</v>
      </c>
      <c r="J8" s="57">
        <v>1741</v>
      </c>
    </row>
    <row r="9" spans="1:10" x14ac:dyDescent="0.25">
      <c r="A9" s="17" t="s">
        <v>17</v>
      </c>
      <c r="B9" s="57">
        <v>7</v>
      </c>
      <c r="C9" s="57">
        <v>0</v>
      </c>
      <c r="D9" s="57">
        <v>10</v>
      </c>
      <c r="E9" s="57">
        <v>10</v>
      </c>
      <c r="F9" s="57">
        <v>88</v>
      </c>
      <c r="G9" s="57">
        <v>53</v>
      </c>
      <c r="H9" s="57">
        <v>47</v>
      </c>
      <c r="I9" s="57">
        <v>4</v>
      </c>
      <c r="J9" s="57">
        <v>219</v>
      </c>
    </row>
    <row r="10" spans="1:10" x14ac:dyDescent="0.25">
      <c r="A10" s="17" t="s">
        <v>18</v>
      </c>
      <c r="B10" s="57">
        <v>40</v>
      </c>
      <c r="C10" s="57">
        <v>51</v>
      </c>
      <c r="D10" s="57">
        <v>62</v>
      </c>
      <c r="E10" s="57">
        <v>45</v>
      </c>
      <c r="F10" s="57">
        <v>74</v>
      </c>
      <c r="G10" s="57">
        <v>30</v>
      </c>
      <c r="H10" s="57">
        <v>4</v>
      </c>
      <c r="I10" s="57">
        <v>1</v>
      </c>
      <c r="J10" s="57">
        <v>307</v>
      </c>
    </row>
    <row r="11" spans="1:10" x14ac:dyDescent="0.25">
      <c r="A11" s="17" t="s">
        <v>21</v>
      </c>
      <c r="B11" s="57">
        <v>0</v>
      </c>
      <c r="C11" s="57">
        <v>0</v>
      </c>
      <c r="D11" s="57">
        <v>7</v>
      </c>
      <c r="E11" s="57">
        <v>73</v>
      </c>
      <c r="F11" s="57">
        <v>265</v>
      </c>
      <c r="G11" s="57">
        <v>198</v>
      </c>
      <c r="H11" s="57">
        <v>443</v>
      </c>
      <c r="I11" s="57">
        <v>78</v>
      </c>
      <c r="J11" s="57">
        <v>1064</v>
      </c>
    </row>
    <row r="12" spans="1:10" x14ac:dyDescent="0.25">
      <c r="A12" s="22" t="s">
        <v>8</v>
      </c>
      <c r="B12" s="71">
        <f>SUM(B2:B11)</f>
        <v>518</v>
      </c>
      <c r="C12" s="71">
        <f t="shared" ref="C12:J12" si="1">SUM(C2:C11)</f>
        <v>527</v>
      </c>
      <c r="D12" s="71">
        <f t="shared" si="1"/>
        <v>1273</v>
      </c>
      <c r="E12" s="71">
        <f t="shared" si="1"/>
        <v>2334</v>
      </c>
      <c r="F12" s="71">
        <f t="shared" si="1"/>
        <v>7804</v>
      </c>
      <c r="G12" s="71">
        <f t="shared" si="1"/>
        <v>14544</v>
      </c>
      <c r="H12" s="71">
        <f t="shared" si="1"/>
        <v>11847</v>
      </c>
      <c r="I12" s="71">
        <f t="shared" si="1"/>
        <v>4525</v>
      </c>
      <c r="J12" s="71">
        <f t="shared" si="1"/>
        <v>43372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12" sqref="D12"/>
    </sheetView>
  </sheetViews>
  <sheetFormatPr defaultRowHeight="15" x14ac:dyDescent="0.25"/>
  <cols>
    <col min="1" max="1" width="24.7109375" customWidth="1"/>
    <col min="2" max="5" width="12.7109375" customWidth="1"/>
  </cols>
  <sheetData>
    <row r="1" spans="1:7" ht="15.75" x14ac:dyDescent="0.25">
      <c r="A1" s="23"/>
      <c r="B1" s="112" t="s">
        <v>75</v>
      </c>
      <c r="C1" s="112"/>
      <c r="D1" s="115" t="s">
        <v>76</v>
      </c>
      <c r="E1" s="115"/>
    </row>
    <row r="2" spans="1:7" x14ac:dyDescent="0.25">
      <c r="A2" s="48" t="s">
        <v>63</v>
      </c>
      <c r="B2" s="48" t="s">
        <v>64</v>
      </c>
      <c r="C2" s="48" t="s">
        <v>1</v>
      </c>
      <c r="D2" s="48" t="s">
        <v>3</v>
      </c>
      <c r="E2" s="48" t="s">
        <v>1</v>
      </c>
    </row>
    <row r="3" spans="1:7" x14ac:dyDescent="0.25">
      <c r="A3" s="17" t="s">
        <v>65</v>
      </c>
      <c r="B3" s="73">
        <v>27062</v>
      </c>
      <c r="C3" s="73">
        <v>3742</v>
      </c>
      <c r="D3" s="73">
        <v>45970</v>
      </c>
      <c r="E3" s="73">
        <v>2520</v>
      </c>
    </row>
    <row r="4" spans="1:7" x14ac:dyDescent="0.25">
      <c r="A4" s="18" t="s">
        <v>66</v>
      </c>
      <c r="B4" s="78">
        <v>3223</v>
      </c>
      <c r="C4" s="78">
        <v>2801</v>
      </c>
      <c r="D4" s="78">
        <v>311</v>
      </c>
      <c r="E4" s="78">
        <v>1109</v>
      </c>
    </row>
    <row r="5" spans="1:7" x14ac:dyDescent="0.25">
      <c r="A5" s="22" t="s">
        <v>8</v>
      </c>
      <c r="B5" s="72">
        <f>SUM(B3:B4)</f>
        <v>30285</v>
      </c>
      <c r="C5" s="72">
        <f t="shared" ref="C5:E5" si="0">SUM(C3:C4)</f>
        <v>6543</v>
      </c>
      <c r="D5" s="72">
        <f t="shared" si="0"/>
        <v>46281</v>
      </c>
      <c r="E5" s="72">
        <f t="shared" si="0"/>
        <v>3629</v>
      </c>
      <c r="G5" s="21"/>
    </row>
    <row r="6" spans="1:7" ht="29.25" customHeight="1" x14ac:dyDescent="0.25">
      <c r="A6" s="107" t="s">
        <v>106</v>
      </c>
      <c r="B6" s="107"/>
      <c r="C6" s="107"/>
      <c r="D6" s="107"/>
      <c r="E6" s="107"/>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16" t="s">
        <v>212</v>
      </c>
      <c r="B1" s="116"/>
      <c r="C1" s="116"/>
      <c r="D1" s="116"/>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7" sqref="A1:D7"/>
    </sheetView>
  </sheetViews>
  <sheetFormatPr defaultRowHeight="15" x14ac:dyDescent="0.25"/>
  <cols>
    <col min="1" max="1" width="24.7109375" customWidth="1"/>
    <col min="2" max="4" width="14.7109375" customWidth="1"/>
  </cols>
  <sheetData>
    <row r="1" spans="1:5" x14ac:dyDescent="0.25">
      <c r="A1" s="48" t="s">
        <v>63</v>
      </c>
      <c r="B1" s="48" t="s">
        <v>64</v>
      </c>
      <c r="C1" s="48" t="s">
        <v>1</v>
      </c>
      <c r="D1" s="48" t="s">
        <v>8</v>
      </c>
    </row>
    <row r="2" spans="1:5" x14ac:dyDescent="0.25">
      <c r="A2" s="17" t="s">
        <v>65</v>
      </c>
      <c r="B2" s="80">
        <v>2756368</v>
      </c>
      <c r="C2" s="80">
        <v>221629</v>
      </c>
      <c r="D2" s="80">
        <v>2977997</v>
      </c>
    </row>
    <row r="3" spans="1:5" x14ac:dyDescent="0.25">
      <c r="A3" s="18" t="s">
        <v>15</v>
      </c>
      <c r="B3" s="80">
        <v>620493</v>
      </c>
      <c r="C3" s="80">
        <v>56063</v>
      </c>
      <c r="D3" s="80">
        <v>676556</v>
      </c>
      <c r="E3" s="21"/>
    </row>
    <row r="4" spans="1:5" x14ac:dyDescent="0.25">
      <c r="A4" s="19" t="s">
        <v>18</v>
      </c>
      <c r="B4" s="80">
        <v>179711</v>
      </c>
      <c r="C4" s="80">
        <v>84411</v>
      </c>
      <c r="D4" s="80">
        <v>264122</v>
      </c>
    </row>
    <row r="5" spans="1:5" x14ac:dyDescent="0.25">
      <c r="A5" s="19" t="s">
        <v>66</v>
      </c>
      <c r="B5" s="80">
        <v>5504</v>
      </c>
      <c r="C5" s="80">
        <v>289552</v>
      </c>
      <c r="D5" s="80">
        <v>295056</v>
      </c>
    </row>
    <row r="6" spans="1:5" x14ac:dyDescent="0.25">
      <c r="A6" s="20" t="s">
        <v>8</v>
      </c>
      <c r="B6" s="81">
        <f>SUM(B2:B5)</f>
        <v>3562076</v>
      </c>
      <c r="C6" s="81">
        <f t="shared" ref="C6:D6" si="0">SUM(C2:C5)</f>
        <v>651655</v>
      </c>
      <c r="D6" s="81">
        <f t="shared" si="0"/>
        <v>4213731</v>
      </c>
    </row>
    <row r="7" spans="1:5" ht="39" customHeight="1" x14ac:dyDescent="0.25">
      <c r="A7" s="107" t="s">
        <v>116</v>
      </c>
      <c r="B7" s="107"/>
      <c r="C7" s="107"/>
      <c r="D7" s="107"/>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11" sqref="H1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8" t="s">
        <v>63</v>
      </c>
      <c r="B1" s="38" t="s">
        <v>25</v>
      </c>
      <c r="C1" s="38" t="s">
        <v>68</v>
      </c>
      <c r="D1" s="38" t="s">
        <v>23</v>
      </c>
      <c r="E1" s="38" t="s">
        <v>24</v>
      </c>
      <c r="F1" s="38" t="s">
        <v>69</v>
      </c>
      <c r="G1" s="38" t="s">
        <v>26</v>
      </c>
      <c r="H1" s="38" t="s">
        <v>70</v>
      </c>
      <c r="I1" s="38" t="s">
        <v>8</v>
      </c>
    </row>
    <row r="2" spans="1:9" x14ac:dyDescent="0.25">
      <c r="A2" s="17" t="s">
        <v>65</v>
      </c>
      <c r="B2" s="69">
        <v>1684349</v>
      </c>
      <c r="C2" s="69">
        <v>764672</v>
      </c>
      <c r="D2" s="69">
        <v>321036</v>
      </c>
      <c r="E2" s="69">
        <v>56016</v>
      </c>
      <c r="F2" s="69">
        <v>13755</v>
      </c>
      <c r="G2" s="69">
        <v>65094</v>
      </c>
      <c r="H2" s="69">
        <v>73075</v>
      </c>
      <c r="I2" s="69">
        <v>2977997</v>
      </c>
    </row>
    <row r="3" spans="1:9" x14ac:dyDescent="0.25">
      <c r="A3" s="18" t="s">
        <v>66</v>
      </c>
      <c r="B3" s="69">
        <v>612150</v>
      </c>
      <c r="C3" s="69">
        <v>414175</v>
      </c>
      <c r="D3" s="69">
        <v>42012</v>
      </c>
      <c r="E3" s="69">
        <v>9533</v>
      </c>
      <c r="F3" s="69">
        <v>60473</v>
      </c>
      <c r="G3" s="69">
        <v>24681</v>
      </c>
      <c r="H3" s="69">
        <v>72712</v>
      </c>
      <c r="I3" s="69">
        <v>1235736</v>
      </c>
    </row>
    <row r="4" spans="1:9" x14ac:dyDescent="0.25">
      <c r="A4" s="22" t="s">
        <v>8</v>
      </c>
      <c r="B4" s="68">
        <f>SUM(B2:B3)</f>
        <v>2296499</v>
      </c>
      <c r="C4" s="68">
        <f t="shared" ref="C4:I4" si="0">SUM(C2:C3)</f>
        <v>1178847</v>
      </c>
      <c r="D4" s="68">
        <f t="shared" si="0"/>
        <v>363048</v>
      </c>
      <c r="E4" s="68">
        <f t="shared" si="0"/>
        <v>65549</v>
      </c>
      <c r="F4" s="68">
        <f t="shared" si="0"/>
        <v>74228</v>
      </c>
      <c r="G4" s="68">
        <f t="shared" si="0"/>
        <v>89775</v>
      </c>
      <c r="H4" s="68">
        <f t="shared" si="0"/>
        <v>145787</v>
      </c>
      <c r="I4" s="68">
        <f t="shared" si="0"/>
        <v>4213733</v>
      </c>
    </row>
    <row r="5" spans="1:9" ht="18.75" customHeight="1" x14ac:dyDescent="0.25">
      <c r="A5" s="108" t="s">
        <v>117</v>
      </c>
      <c r="B5" s="108"/>
      <c r="C5" s="108"/>
      <c r="D5" s="108"/>
      <c r="E5" s="108"/>
      <c r="F5" s="108"/>
      <c r="G5" s="108"/>
      <c r="H5" s="108"/>
      <c r="I5" s="108"/>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5" sqref="G5"/>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60"/>
      <c r="B1" s="63" t="s">
        <v>200</v>
      </c>
      <c r="C1" s="63" t="s">
        <v>204</v>
      </c>
      <c r="D1" s="63" t="s">
        <v>205</v>
      </c>
      <c r="E1" s="63" t="s">
        <v>208</v>
      </c>
      <c r="F1" s="63" t="s">
        <v>209</v>
      </c>
    </row>
    <row r="2" spans="1:7" x14ac:dyDescent="0.25">
      <c r="A2" s="59" t="s">
        <v>52</v>
      </c>
      <c r="B2" s="43">
        <v>343315549.32999998</v>
      </c>
      <c r="C2" s="43">
        <v>333371310.31999999</v>
      </c>
      <c r="D2" s="43">
        <v>332814299.69999999</v>
      </c>
      <c r="E2" s="43">
        <v>342084284.68000001</v>
      </c>
      <c r="F2" s="43">
        <f>SUM(F3:F4)</f>
        <v>344278823.61000001</v>
      </c>
      <c r="G2" s="33"/>
    </row>
    <row r="3" spans="1:7" ht="15" customHeight="1" x14ac:dyDescent="0.25">
      <c r="A3" s="61" t="s">
        <v>177</v>
      </c>
      <c r="B3" s="55">
        <v>206743613.84999999</v>
      </c>
      <c r="C3" s="55">
        <v>209859855.94999999</v>
      </c>
      <c r="D3" s="55">
        <v>205545726.24000001</v>
      </c>
      <c r="E3" s="55">
        <v>209359961.55000001</v>
      </c>
      <c r="F3" s="55">
        <v>212880645.88999999</v>
      </c>
      <c r="G3" s="33"/>
    </row>
    <row r="4" spans="1:7" ht="15" customHeight="1" x14ac:dyDescent="0.25">
      <c r="A4" s="61" t="s">
        <v>178</v>
      </c>
      <c r="B4" s="55">
        <v>136571935.47999999</v>
      </c>
      <c r="C4" s="55">
        <v>123511454.37</v>
      </c>
      <c r="D4" s="55">
        <v>127268573.45999999</v>
      </c>
      <c r="E4" s="55">
        <v>132724323.13</v>
      </c>
      <c r="F4" s="55">
        <v>131398177.72</v>
      </c>
    </row>
    <row r="5" spans="1:7" ht="15" customHeight="1" x14ac:dyDescent="0.25">
      <c r="A5" s="62" t="s">
        <v>2</v>
      </c>
      <c r="B5" s="41">
        <v>16900116.241999999</v>
      </c>
      <c r="C5" s="41">
        <v>15673612</v>
      </c>
      <c r="D5" s="41">
        <v>15513373.799000001</v>
      </c>
      <c r="E5" s="41">
        <v>16269924</v>
      </c>
      <c r="F5" s="41">
        <f>SUM(F6:F7)</f>
        <v>16265064.915999999</v>
      </c>
    </row>
    <row r="6" spans="1:7" ht="15" customHeight="1" x14ac:dyDescent="0.25">
      <c r="A6" s="61" t="s">
        <v>179</v>
      </c>
      <c r="B6" s="42" t="s">
        <v>180</v>
      </c>
      <c r="C6" s="42" t="s">
        <v>180</v>
      </c>
      <c r="D6" s="42" t="s">
        <v>180</v>
      </c>
      <c r="E6" s="42" t="s">
        <v>180</v>
      </c>
      <c r="F6" s="42" t="s">
        <v>180</v>
      </c>
    </row>
    <row r="7" spans="1:7" ht="15" customHeight="1" x14ac:dyDescent="0.25">
      <c r="A7" s="61" t="s">
        <v>178</v>
      </c>
      <c r="B7" s="55">
        <v>16900116.241999999</v>
      </c>
      <c r="C7" s="55">
        <v>15673612</v>
      </c>
      <c r="D7" s="55">
        <v>15513373.799000001</v>
      </c>
      <c r="E7" s="55">
        <v>16269924</v>
      </c>
      <c r="F7" s="55">
        <v>16265064.915999999</v>
      </c>
    </row>
    <row r="8" spans="1:7" ht="15" customHeight="1" x14ac:dyDescent="0.25">
      <c r="A8" s="62" t="s">
        <v>5</v>
      </c>
      <c r="B8" s="41">
        <v>8304538.9523999998</v>
      </c>
      <c r="C8" s="41">
        <v>8227305</v>
      </c>
      <c r="D8" s="41">
        <v>7438917.4818000002</v>
      </c>
      <c r="E8" s="41">
        <v>7916085</v>
      </c>
      <c r="F8" s="41">
        <f>SUM(F9:F10)</f>
        <v>8521129.9750999995</v>
      </c>
    </row>
    <row r="9" spans="1:7" ht="15" customHeight="1" x14ac:dyDescent="0.25">
      <c r="A9" s="61" t="s">
        <v>179</v>
      </c>
      <c r="B9" s="55">
        <v>2163049.0290000001</v>
      </c>
      <c r="C9" s="55">
        <v>2176024</v>
      </c>
      <c r="D9" s="55">
        <v>2172652.9057999998</v>
      </c>
      <c r="E9" s="55">
        <v>2241658</v>
      </c>
      <c r="F9" s="55">
        <v>2291901.8632999999</v>
      </c>
    </row>
    <row r="10" spans="1:7" ht="15" customHeight="1" x14ac:dyDescent="0.25">
      <c r="A10" s="61" t="s">
        <v>178</v>
      </c>
      <c r="B10" s="55">
        <v>6141489.9233999997</v>
      </c>
      <c r="C10" s="55">
        <v>6051281</v>
      </c>
      <c r="D10" s="55">
        <v>5266264.5760000004</v>
      </c>
      <c r="E10" s="55">
        <v>5674427</v>
      </c>
      <c r="F10" s="55">
        <v>6229228.1118000001</v>
      </c>
    </row>
    <row r="11" spans="1:7" ht="15" customHeight="1" x14ac:dyDescent="0.25">
      <c r="A11" s="62" t="s">
        <v>181</v>
      </c>
      <c r="B11" s="41">
        <v>31450000</v>
      </c>
      <c r="C11" s="41">
        <v>31450000</v>
      </c>
      <c r="D11" s="41">
        <v>31450000</v>
      </c>
      <c r="E11" s="41">
        <v>31450000</v>
      </c>
      <c r="F11" s="41">
        <v>31450000</v>
      </c>
    </row>
    <row r="12" spans="1:7" ht="15" customHeight="1" x14ac:dyDescent="0.25">
      <c r="A12" s="61" t="s">
        <v>179</v>
      </c>
      <c r="B12" s="55" t="s">
        <v>210</v>
      </c>
      <c r="C12" s="55" t="s">
        <v>210</v>
      </c>
      <c r="D12" s="55" t="s">
        <v>210</v>
      </c>
      <c r="E12" s="55" t="s">
        <v>210</v>
      </c>
      <c r="F12" s="55" t="s">
        <v>210</v>
      </c>
    </row>
    <row r="13" spans="1:7" ht="15" customHeight="1" x14ac:dyDescent="0.25">
      <c r="A13" s="61" t="s">
        <v>178</v>
      </c>
      <c r="B13" s="55" t="s">
        <v>210</v>
      </c>
      <c r="C13" s="55" t="s">
        <v>210</v>
      </c>
      <c r="D13" s="55" t="s">
        <v>210</v>
      </c>
      <c r="E13" s="55" t="s">
        <v>210</v>
      </c>
      <c r="F13" s="55" t="s">
        <v>210</v>
      </c>
    </row>
    <row r="14" spans="1:7" ht="15" customHeight="1" x14ac:dyDescent="0.25">
      <c r="A14" s="62" t="s">
        <v>182</v>
      </c>
      <c r="B14" s="41">
        <v>4420000</v>
      </c>
      <c r="C14" s="41">
        <v>4420000</v>
      </c>
      <c r="D14" s="41">
        <v>4420000</v>
      </c>
      <c r="E14" s="41">
        <v>4420000</v>
      </c>
      <c r="F14" s="41">
        <v>4420000</v>
      </c>
    </row>
    <row r="15" spans="1:7" ht="15" customHeight="1" x14ac:dyDescent="0.25">
      <c r="A15" s="61" t="s">
        <v>179</v>
      </c>
      <c r="B15" s="55" t="s">
        <v>210</v>
      </c>
      <c r="C15" s="55" t="s">
        <v>210</v>
      </c>
      <c r="D15" s="55" t="s">
        <v>210</v>
      </c>
      <c r="E15" s="55" t="s">
        <v>210</v>
      </c>
      <c r="F15" s="55" t="s">
        <v>210</v>
      </c>
    </row>
    <row r="16" spans="1:7" ht="15" customHeight="1" x14ac:dyDescent="0.25">
      <c r="A16" s="61" t="s">
        <v>178</v>
      </c>
      <c r="B16" s="55" t="s">
        <v>210</v>
      </c>
      <c r="C16" s="55" t="s">
        <v>210</v>
      </c>
      <c r="D16" s="55" t="s">
        <v>210</v>
      </c>
      <c r="E16" s="55" t="s">
        <v>210</v>
      </c>
      <c r="F16" s="55" t="s">
        <v>210</v>
      </c>
    </row>
    <row r="17" spans="1:6" ht="24.75" customHeight="1" x14ac:dyDescent="0.25">
      <c r="A17" s="62" t="s">
        <v>183</v>
      </c>
      <c r="B17" s="41">
        <v>1700000</v>
      </c>
      <c r="C17" s="41">
        <v>1700000</v>
      </c>
      <c r="D17" s="41">
        <v>1700000</v>
      </c>
      <c r="E17" s="41">
        <v>1700000</v>
      </c>
      <c r="F17" s="41">
        <v>1700000</v>
      </c>
    </row>
    <row r="18" spans="1:6" ht="14.25" customHeight="1" x14ac:dyDescent="0.25">
      <c r="A18" s="61" t="s">
        <v>179</v>
      </c>
      <c r="B18" s="55" t="s">
        <v>210</v>
      </c>
      <c r="C18" s="55" t="s">
        <v>210</v>
      </c>
      <c r="D18" s="55" t="s">
        <v>210</v>
      </c>
      <c r="E18" s="55" t="s">
        <v>210</v>
      </c>
      <c r="F18" s="55" t="s">
        <v>210</v>
      </c>
    </row>
    <row r="19" spans="1:6" ht="14.25" customHeight="1" x14ac:dyDescent="0.25">
      <c r="A19" s="61" t="s">
        <v>178</v>
      </c>
      <c r="B19" s="55" t="s">
        <v>210</v>
      </c>
      <c r="C19" s="55" t="s">
        <v>210</v>
      </c>
      <c r="D19" s="55" t="s">
        <v>210</v>
      </c>
      <c r="E19" s="55" t="s">
        <v>210</v>
      </c>
      <c r="F19" s="55" t="s">
        <v>210</v>
      </c>
    </row>
    <row r="20" spans="1:6" ht="15.95" customHeight="1" x14ac:dyDescent="0.25">
      <c r="A20" s="62" t="s">
        <v>8</v>
      </c>
      <c r="B20" s="41">
        <v>406090204.5244</v>
      </c>
      <c r="C20" s="41">
        <v>394842227.31999999</v>
      </c>
      <c r="D20" s="41">
        <v>393336590.98079997</v>
      </c>
      <c r="E20" s="41">
        <v>403840293.68000001</v>
      </c>
      <c r="F20" s="41">
        <f>SUM(F17,F14,F11,F8,F5,F2)</f>
        <v>406635018.5011</v>
      </c>
    </row>
    <row r="21" spans="1:6" ht="15.95" customHeight="1" x14ac:dyDescent="0.25">
      <c r="A21" s="85"/>
      <c r="B21" s="85"/>
      <c r="C21" s="85"/>
      <c r="D21" s="85"/>
      <c r="E21" s="85"/>
      <c r="F21" s="85"/>
    </row>
    <row r="22" spans="1:6" ht="57" customHeight="1" x14ac:dyDescent="0.25">
      <c r="A22" s="86" t="s">
        <v>184</v>
      </c>
      <c r="B22" s="87"/>
      <c r="C22" s="87"/>
      <c r="D22" s="87"/>
      <c r="E22" s="87"/>
      <c r="F22" s="88"/>
    </row>
    <row r="23" spans="1:6" ht="17.25" customHeight="1" x14ac:dyDescent="0.25">
      <c r="A23" s="89" t="s">
        <v>9</v>
      </c>
      <c r="B23" s="90"/>
      <c r="C23" s="90"/>
      <c r="D23" s="90"/>
      <c r="E23" s="90"/>
      <c r="F23" s="91"/>
    </row>
    <row r="24" spans="1:6" ht="15" customHeight="1" x14ac:dyDescent="0.25">
      <c r="A24" s="89" t="s">
        <v>10</v>
      </c>
      <c r="B24" s="90"/>
      <c r="C24" s="90"/>
      <c r="D24" s="90"/>
      <c r="E24" s="90"/>
      <c r="F24" s="91"/>
    </row>
    <row r="25" spans="1:6" ht="15" customHeight="1" x14ac:dyDescent="0.25">
      <c r="A25" s="89" t="s">
        <v>11</v>
      </c>
      <c r="B25" s="90"/>
      <c r="C25" s="90"/>
      <c r="D25" s="90"/>
      <c r="E25" s="90"/>
      <c r="F25" s="91"/>
    </row>
    <row r="26" spans="1:6" ht="15" customHeight="1" x14ac:dyDescent="0.25">
      <c r="A26" s="89" t="s">
        <v>185</v>
      </c>
      <c r="B26" s="90"/>
      <c r="C26" s="90"/>
      <c r="D26" s="90"/>
      <c r="E26" s="90"/>
      <c r="F26" s="91"/>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H12" sqref="H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8" t="s">
        <v>63</v>
      </c>
      <c r="B1" s="38" t="s">
        <v>72</v>
      </c>
      <c r="C1" s="38" t="s">
        <v>27</v>
      </c>
      <c r="D1" s="38" t="s">
        <v>28</v>
      </c>
      <c r="E1" s="38" t="s">
        <v>29</v>
      </c>
      <c r="F1" s="38" t="s">
        <v>30</v>
      </c>
      <c r="G1" s="38" t="s">
        <v>31</v>
      </c>
      <c r="H1" s="38" t="s">
        <v>73</v>
      </c>
      <c r="I1" s="38" t="s">
        <v>74</v>
      </c>
      <c r="J1" s="8" t="s">
        <v>8</v>
      </c>
    </row>
    <row r="2" spans="1:10" x14ac:dyDescent="0.25">
      <c r="A2" s="17" t="s">
        <v>65</v>
      </c>
      <c r="B2" s="70">
        <v>403600</v>
      </c>
      <c r="C2" s="70">
        <v>51895</v>
      </c>
      <c r="D2" s="70">
        <v>204341</v>
      </c>
      <c r="E2" s="70">
        <v>383920</v>
      </c>
      <c r="F2" s="70">
        <v>911569</v>
      </c>
      <c r="G2" s="70">
        <v>633818</v>
      </c>
      <c r="H2" s="70">
        <v>325548</v>
      </c>
      <c r="I2" s="70">
        <v>63307</v>
      </c>
      <c r="J2" s="70">
        <v>2977998</v>
      </c>
    </row>
    <row r="3" spans="1:10" x14ac:dyDescent="0.25">
      <c r="A3" s="18" t="s">
        <v>66</v>
      </c>
      <c r="B3" s="70">
        <v>172078</v>
      </c>
      <c r="C3" s="70">
        <v>201088</v>
      </c>
      <c r="D3" s="70">
        <v>349124</v>
      </c>
      <c r="E3" s="70">
        <v>228051</v>
      </c>
      <c r="F3" s="70">
        <v>160364</v>
      </c>
      <c r="G3" s="70">
        <v>49152</v>
      </c>
      <c r="H3" s="70">
        <v>71564</v>
      </c>
      <c r="I3" s="70">
        <v>4314</v>
      </c>
      <c r="J3" s="70">
        <v>1235735</v>
      </c>
    </row>
    <row r="4" spans="1:10" x14ac:dyDescent="0.25">
      <c r="A4" s="22" t="s">
        <v>8</v>
      </c>
      <c r="B4" s="71">
        <f t="shared" ref="B4:J4" si="0">SUM(B2:B3)</f>
        <v>575678</v>
      </c>
      <c r="C4" s="71">
        <f t="shared" si="0"/>
        <v>252983</v>
      </c>
      <c r="D4" s="71">
        <f t="shared" si="0"/>
        <v>553465</v>
      </c>
      <c r="E4" s="71">
        <f t="shared" si="0"/>
        <v>611971</v>
      </c>
      <c r="F4" s="71">
        <f t="shared" si="0"/>
        <v>1071933</v>
      </c>
      <c r="G4" s="71">
        <f t="shared" si="0"/>
        <v>682970</v>
      </c>
      <c r="H4" s="71">
        <f t="shared" si="0"/>
        <v>397112</v>
      </c>
      <c r="I4" s="71">
        <f t="shared" si="0"/>
        <v>67621</v>
      </c>
      <c r="J4" s="71">
        <f t="shared" si="0"/>
        <v>4213733</v>
      </c>
    </row>
    <row r="5" spans="1:10" ht="15" customHeight="1" x14ac:dyDescent="0.25">
      <c r="A5" s="108" t="s">
        <v>207</v>
      </c>
      <c r="B5" s="108"/>
      <c r="C5" s="108"/>
      <c r="D5" s="108"/>
      <c r="E5" s="108"/>
      <c r="F5" s="108"/>
      <c r="G5" s="108"/>
      <c r="H5" s="108"/>
      <c r="I5" s="108"/>
      <c r="J5" s="108"/>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12" sqref="F12"/>
    </sheetView>
  </sheetViews>
  <sheetFormatPr defaultRowHeight="15" x14ac:dyDescent="0.25"/>
  <cols>
    <col min="1" max="1" width="24.7109375" customWidth="1"/>
    <col min="2" max="5" width="12.7109375" customWidth="1"/>
  </cols>
  <sheetData>
    <row r="1" spans="1:5" ht="15.75" x14ac:dyDescent="0.25">
      <c r="A1" s="23"/>
      <c r="B1" s="112" t="s">
        <v>75</v>
      </c>
      <c r="C1" s="112"/>
      <c r="D1" s="112" t="s">
        <v>76</v>
      </c>
      <c r="E1" s="112"/>
    </row>
    <row r="2" spans="1:5" x14ac:dyDescent="0.25">
      <c r="A2" s="48" t="s">
        <v>63</v>
      </c>
      <c r="B2" s="48" t="s">
        <v>64</v>
      </c>
      <c r="C2" s="48" t="s">
        <v>1</v>
      </c>
      <c r="D2" s="48" t="s">
        <v>3</v>
      </c>
      <c r="E2" s="48" t="s">
        <v>1</v>
      </c>
    </row>
    <row r="3" spans="1:5" x14ac:dyDescent="0.25">
      <c r="A3" s="17" t="s">
        <v>65</v>
      </c>
      <c r="B3" s="73">
        <v>2454846</v>
      </c>
      <c r="C3" s="73">
        <v>259974</v>
      </c>
      <c r="D3" s="73">
        <v>3057891</v>
      </c>
      <c r="E3" s="73">
        <v>183284</v>
      </c>
    </row>
    <row r="4" spans="1:5" x14ac:dyDescent="0.25">
      <c r="A4" s="18" t="s">
        <v>66</v>
      </c>
      <c r="B4" s="78">
        <v>1320347</v>
      </c>
      <c r="C4" s="78">
        <v>611502</v>
      </c>
      <c r="D4" s="78">
        <v>291070</v>
      </c>
      <c r="E4" s="78">
        <v>248550</v>
      </c>
    </row>
    <row r="5" spans="1:5" x14ac:dyDescent="0.25">
      <c r="A5" s="22" t="s">
        <v>8</v>
      </c>
      <c r="B5" s="72">
        <f>SUM(B3:B4)</f>
        <v>3775193</v>
      </c>
      <c r="C5" s="72">
        <f t="shared" ref="C5:E5" si="0">SUM(C3:C4)</f>
        <v>871476</v>
      </c>
      <c r="D5" s="72">
        <f t="shared" si="0"/>
        <v>3348961</v>
      </c>
      <c r="E5" s="72">
        <f t="shared" si="0"/>
        <v>431834</v>
      </c>
    </row>
    <row r="6" spans="1:5" ht="33.75" customHeight="1" x14ac:dyDescent="0.25">
      <c r="A6" s="107" t="s">
        <v>118</v>
      </c>
      <c r="B6" s="107"/>
      <c r="C6" s="107"/>
      <c r="D6" s="107"/>
      <c r="E6" s="107"/>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1" sqref="F11"/>
    </sheetView>
  </sheetViews>
  <sheetFormatPr defaultRowHeight="15" x14ac:dyDescent="0.25"/>
  <cols>
    <col min="1" max="1" width="24.7109375" customWidth="1"/>
    <col min="2" max="4" width="14.7109375" customWidth="1"/>
  </cols>
  <sheetData>
    <row r="1" spans="1:4" ht="87.75" customHeight="1" x14ac:dyDescent="0.25">
      <c r="A1" s="107" t="s">
        <v>214</v>
      </c>
      <c r="B1" s="107"/>
      <c r="C1" s="107"/>
      <c r="D1" s="107"/>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15" sqref="C15"/>
    </sheetView>
  </sheetViews>
  <sheetFormatPr defaultRowHeight="15" x14ac:dyDescent="0.25"/>
  <cols>
    <col min="1" max="1" width="24.7109375" customWidth="1"/>
    <col min="2" max="4" width="14.7109375" customWidth="1"/>
  </cols>
  <sheetData>
    <row r="1" spans="1:4" x14ac:dyDescent="0.25">
      <c r="A1" s="48" t="s">
        <v>63</v>
      </c>
      <c r="B1" s="48" t="s">
        <v>64</v>
      </c>
      <c r="C1" s="48" t="s">
        <v>1</v>
      </c>
      <c r="D1" s="48" t="s">
        <v>100</v>
      </c>
    </row>
    <row r="2" spans="1:4" ht="15.75" customHeight="1" x14ac:dyDescent="0.25">
      <c r="A2" s="18" t="s">
        <v>101</v>
      </c>
      <c r="B2" s="80">
        <v>0</v>
      </c>
      <c r="C2" s="80">
        <v>14553831</v>
      </c>
      <c r="D2" s="80">
        <v>14553831</v>
      </c>
    </row>
    <row r="3" spans="1:4" x14ac:dyDescent="0.25">
      <c r="A3" s="18" t="s">
        <v>102</v>
      </c>
      <c r="B3" s="81">
        <v>0</v>
      </c>
      <c r="C3" s="80">
        <v>425899</v>
      </c>
      <c r="D3" s="80">
        <v>425899</v>
      </c>
    </row>
    <row r="4" spans="1:4" x14ac:dyDescent="0.25">
      <c r="A4" s="17" t="s">
        <v>103</v>
      </c>
      <c r="B4" s="81">
        <v>0</v>
      </c>
      <c r="C4" s="80">
        <v>1285335</v>
      </c>
      <c r="D4" s="80">
        <v>1285335</v>
      </c>
    </row>
    <row r="5" spans="1:4" x14ac:dyDescent="0.25">
      <c r="A5" s="22" t="s">
        <v>8</v>
      </c>
      <c r="B5" s="81" t="s">
        <v>195</v>
      </c>
      <c r="C5" s="81">
        <f>SUM(C2:C4)</f>
        <v>16265065</v>
      </c>
      <c r="D5" s="81">
        <f>SUM(D2:D4)</f>
        <v>16265065</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16" sqref="E16"/>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48" t="s">
        <v>63</v>
      </c>
      <c r="B1" s="38" t="s">
        <v>68</v>
      </c>
      <c r="C1" s="38" t="s">
        <v>25</v>
      </c>
      <c r="D1" s="38" t="s">
        <v>23</v>
      </c>
      <c r="E1" s="38" t="s">
        <v>24</v>
      </c>
      <c r="F1" s="38" t="s">
        <v>69</v>
      </c>
      <c r="G1" s="38" t="s">
        <v>26</v>
      </c>
      <c r="H1" s="38" t="s">
        <v>70</v>
      </c>
      <c r="I1" s="38" t="s">
        <v>8</v>
      </c>
    </row>
    <row r="2" spans="1:9" x14ac:dyDescent="0.25">
      <c r="A2" s="18" t="s">
        <v>101</v>
      </c>
      <c r="B2" s="69">
        <v>2251995</v>
      </c>
      <c r="C2" s="69">
        <v>9773239</v>
      </c>
      <c r="D2" s="69">
        <v>599896</v>
      </c>
      <c r="E2" s="69">
        <v>848138</v>
      </c>
      <c r="F2" s="69">
        <v>555403</v>
      </c>
      <c r="G2" s="69">
        <v>146417</v>
      </c>
      <c r="H2" s="69">
        <v>378743</v>
      </c>
      <c r="I2" s="69">
        <v>14553831</v>
      </c>
    </row>
    <row r="3" spans="1:9" x14ac:dyDescent="0.25">
      <c r="A3" s="18" t="s">
        <v>102</v>
      </c>
      <c r="B3" s="69">
        <v>74101</v>
      </c>
      <c r="C3" s="69">
        <v>186216</v>
      </c>
      <c r="D3" s="69">
        <v>61905</v>
      </c>
      <c r="E3" s="69">
        <v>33958</v>
      </c>
      <c r="F3" s="69">
        <v>8650</v>
      </c>
      <c r="G3" s="69">
        <v>27257</v>
      </c>
      <c r="H3" s="69">
        <v>33812</v>
      </c>
      <c r="I3" s="69">
        <v>425899</v>
      </c>
    </row>
    <row r="4" spans="1:9" x14ac:dyDescent="0.25">
      <c r="A4" s="17" t="s">
        <v>103</v>
      </c>
      <c r="B4" s="69">
        <v>160779</v>
      </c>
      <c r="C4" s="69">
        <v>343991</v>
      </c>
      <c r="D4" s="69">
        <v>45122</v>
      </c>
      <c r="E4" s="69">
        <v>61555</v>
      </c>
      <c r="F4" s="69">
        <v>50763</v>
      </c>
      <c r="G4" s="69">
        <v>15724</v>
      </c>
      <c r="H4" s="69">
        <v>607402</v>
      </c>
      <c r="I4" s="69">
        <v>1285336</v>
      </c>
    </row>
    <row r="5" spans="1:9" x14ac:dyDescent="0.25">
      <c r="A5" s="22" t="s">
        <v>8</v>
      </c>
      <c r="B5" s="81">
        <f>SUM(B2:B4)</f>
        <v>2486875</v>
      </c>
      <c r="C5" s="81">
        <f t="shared" ref="C5:I5" si="0">SUM(C2:C4)</f>
        <v>10303446</v>
      </c>
      <c r="D5" s="81">
        <f t="shared" si="0"/>
        <v>706923</v>
      </c>
      <c r="E5" s="81">
        <f t="shared" si="0"/>
        <v>943651</v>
      </c>
      <c r="F5" s="81">
        <f t="shared" si="0"/>
        <v>614816</v>
      </c>
      <c r="G5" s="81">
        <f t="shared" si="0"/>
        <v>189398</v>
      </c>
      <c r="H5" s="81">
        <f t="shared" si="0"/>
        <v>1019957</v>
      </c>
      <c r="I5" s="81">
        <f t="shared" si="0"/>
        <v>16265066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C9" sqref="C9"/>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8" t="s">
        <v>63</v>
      </c>
      <c r="B1" s="38" t="s">
        <v>72</v>
      </c>
      <c r="C1" s="38" t="s">
        <v>27</v>
      </c>
      <c r="D1" s="38" t="s">
        <v>28</v>
      </c>
      <c r="E1" s="38" t="s">
        <v>29</v>
      </c>
      <c r="F1" s="38" t="s">
        <v>30</v>
      </c>
      <c r="G1" s="7" t="s">
        <v>104</v>
      </c>
      <c r="H1" s="8" t="s">
        <v>8</v>
      </c>
    </row>
    <row r="2" spans="1:8" x14ac:dyDescent="0.25">
      <c r="A2" s="18" t="s">
        <v>101</v>
      </c>
      <c r="B2" s="70">
        <v>1631337</v>
      </c>
      <c r="C2" s="70">
        <v>800397</v>
      </c>
      <c r="D2" s="70">
        <v>2525030</v>
      </c>
      <c r="E2" s="70">
        <v>2281863</v>
      </c>
      <c r="F2" s="70">
        <v>3625571</v>
      </c>
      <c r="G2" s="70">
        <v>3689633</v>
      </c>
      <c r="H2" s="70">
        <v>14553831</v>
      </c>
    </row>
    <row r="3" spans="1:8" x14ac:dyDescent="0.25">
      <c r="A3" s="18" t="s">
        <v>102</v>
      </c>
      <c r="B3" s="70">
        <v>26675</v>
      </c>
      <c r="C3" s="70">
        <v>15959</v>
      </c>
      <c r="D3" s="70">
        <v>22462</v>
      </c>
      <c r="E3" s="70">
        <v>45668</v>
      </c>
      <c r="F3" s="70">
        <v>118997</v>
      </c>
      <c r="G3" s="70">
        <v>196138</v>
      </c>
      <c r="H3" s="70">
        <v>425899</v>
      </c>
    </row>
    <row r="4" spans="1:8" x14ac:dyDescent="0.25">
      <c r="A4" s="17" t="s">
        <v>103</v>
      </c>
      <c r="B4" s="70">
        <v>149501</v>
      </c>
      <c r="C4" s="70">
        <v>100541</v>
      </c>
      <c r="D4" s="70">
        <v>172289</v>
      </c>
      <c r="E4" s="70">
        <v>248933</v>
      </c>
      <c r="F4" s="70">
        <v>379123</v>
      </c>
      <c r="G4" s="70">
        <v>234948</v>
      </c>
      <c r="H4" s="70">
        <v>1285335</v>
      </c>
    </row>
    <row r="5" spans="1:8" x14ac:dyDescent="0.25">
      <c r="A5" s="22" t="s">
        <v>8</v>
      </c>
      <c r="B5" s="71">
        <f>SUM(B2:B4)</f>
        <v>1807513</v>
      </c>
      <c r="C5" s="71">
        <f t="shared" ref="C5:G5" si="0">SUM(C2:C4)</f>
        <v>916897</v>
      </c>
      <c r="D5" s="71">
        <f t="shared" si="0"/>
        <v>2719781</v>
      </c>
      <c r="E5" s="71">
        <f t="shared" si="0"/>
        <v>2576464</v>
      </c>
      <c r="F5" s="71">
        <f t="shared" si="0"/>
        <v>4123691</v>
      </c>
      <c r="G5" s="71">
        <f t="shared" si="0"/>
        <v>4120719</v>
      </c>
      <c r="H5" s="56">
        <f t="shared" ref="H5" si="1">SUM(B5:G5)</f>
        <v>16265065</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4" sqref="C14"/>
    </sheetView>
  </sheetViews>
  <sheetFormatPr defaultRowHeight="15" x14ac:dyDescent="0.25"/>
  <cols>
    <col min="1" max="1" width="24.7109375" customWidth="1"/>
    <col min="2" max="5" width="12.7109375" customWidth="1"/>
  </cols>
  <sheetData>
    <row r="1" spans="1:5" ht="15.75" x14ac:dyDescent="0.25">
      <c r="A1" s="23"/>
      <c r="B1" s="112" t="s">
        <v>75</v>
      </c>
      <c r="C1" s="112"/>
      <c r="D1" s="115" t="s">
        <v>76</v>
      </c>
      <c r="E1" s="115"/>
    </row>
    <row r="2" spans="1:5" x14ac:dyDescent="0.25">
      <c r="A2" s="48" t="s">
        <v>63</v>
      </c>
      <c r="B2" s="48" t="s">
        <v>64</v>
      </c>
      <c r="C2" s="48" t="s">
        <v>1</v>
      </c>
      <c r="D2" s="48" t="s">
        <v>3</v>
      </c>
      <c r="E2" s="48" t="s">
        <v>1</v>
      </c>
    </row>
    <row r="3" spans="1:5" x14ac:dyDescent="0.25">
      <c r="A3" s="18" t="s">
        <v>101</v>
      </c>
      <c r="B3" s="78">
        <v>0</v>
      </c>
      <c r="C3" s="78">
        <v>26662088</v>
      </c>
      <c r="D3" s="80">
        <v>0</v>
      </c>
      <c r="E3" s="80">
        <v>2445574</v>
      </c>
    </row>
    <row r="4" spans="1:5" x14ac:dyDescent="0.25">
      <c r="A4" s="18" t="s">
        <v>102</v>
      </c>
      <c r="B4" s="78">
        <v>0</v>
      </c>
      <c r="C4" s="78">
        <v>468400</v>
      </c>
      <c r="D4" s="80">
        <v>0</v>
      </c>
      <c r="E4" s="80">
        <v>383399</v>
      </c>
    </row>
    <row r="5" spans="1:5" x14ac:dyDescent="0.25">
      <c r="A5" s="17" t="s">
        <v>103</v>
      </c>
      <c r="B5" s="73">
        <v>0</v>
      </c>
      <c r="C5" s="73">
        <v>1887291</v>
      </c>
      <c r="D5" s="80">
        <v>0</v>
      </c>
      <c r="E5" s="80">
        <v>683379</v>
      </c>
    </row>
    <row r="6" spans="1:5" x14ac:dyDescent="0.25">
      <c r="A6" s="22" t="s">
        <v>8</v>
      </c>
      <c r="B6" s="79" t="s">
        <v>197</v>
      </c>
      <c r="C6" s="79">
        <f>SUM(C3:C5)</f>
        <v>29017779</v>
      </c>
      <c r="D6" s="79" t="s">
        <v>197</v>
      </c>
      <c r="E6" s="79">
        <f>SUM(E3:E5)</f>
        <v>3512352</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5" sqref="E5"/>
    </sheetView>
  </sheetViews>
  <sheetFormatPr defaultRowHeight="15" x14ac:dyDescent="0.25"/>
  <cols>
    <col min="1" max="1" width="24.7109375" customWidth="1"/>
    <col min="2" max="4" width="14.7109375" customWidth="1"/>
  </cols>
  <sheetData>
    <row r="1" spans="1:4" ht="73.5" customHeight="1" x14ac:dyDescent="0.25">
      <c r="A1" s="107" t="s">
        <v>211</v>
      </c>
      <c r="B1" s="107"/>
      <c r="C1" s="107"/>
      <c r="D1" s="107"/>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10" sqref="B10"/>
    </sheetView>
  </sheetViews>
  <sheetFormatPr defaultRowHeight="15" x14ac:dyDescent="0.25"/>
  <cols>
    <col min="1" max="1" width="24.7109375" customWidth="1"/>
    <col min="2" max="4" width="14.7109375" customWidth="1"/>
  </cols>
  <sheetData>
    <row r="1" spans="1:4" x14ac:dyDescent="0.25">
      <c r="A1" s="48" t="s">
        <v>63</v>
      </c>
      <c r="B1" s="48" t="s">
        <v>64</v>
      </c>
      <c r="C1" s="48" t="s">
        <v>1</v>
      </c>
      <c r="D1" s="48" t="s">
        <v>8</v>
      </c>
    </row>
    <row r="2" spans="1:4" ht="15.75" customHeight="1" x14ac:dyDescent="0.25">
      <c r="A2" s="18" t="s">
        <v>101</v>
      </c>
      <c r="B2" s="80">
        <v>0</v>
      </c>
      <c r="C2" s="80">
        <v>575</v>
      </c>
      <c r="D2" s="80">
        <v>575</v>
      </c>
    </row>
    <row r="3" spans="1:4" x14ac:dyDescent="0.25">
      <c r="A3" s="18" t="s">
        <v>102</v>
      </c>
      <c r="B3" s="81">
        <v>0</v>
      </c>
      <c r="C3" s="80">
        <v>72</v>
      </c>
      <c r="D3" s="80">
        <v>72</v>
      </c>
    </row>
    <row r="4" spans="1:4" x14ac:dyDescent="0.25">
      <c r="A4" s="17" t="s">
        <v>103</v>
      </c>
      <c r="B4" s="81">
        <v>0</v>
      </c>
      <c r="C4" s="80">
        <v>482</v>
      </c>
      <c r="D4" s="80">
        <v>482</v>
      </c>
    </row>
    <row r="5" spans="1:4" x14ac:dyDescent="0.25">
      <c r="A5" s="22" t="s">
        <v>8</v>
      </c>
      <c r="B5" s="81" t="s">
        <v>195</v>
      </c>
      <c r="C5" s="81">
        <f>SUM(C2:C4)</f>
        <v>1129</v>
      </c>
      <c r="D5" s="81">
        <f>SUM(D2:D4)</f>
        <v>1129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8" t="s">
        <v>63</v>
      </c>
      <c r="B1" s="38" t="s">
        <v>68</v>
      </c>
      <c r="C1" s="38" t="s">
        <v>25</v>
      </c>
      <c r="D1" s="38" t="s">
        <v>23</v>
      </c>
      <c r="E1" s="38" t="s">
        <v>24</v>
      </c>
      <c r="F1" s="38" t="s">
        <v>69</v>
      </c>
      <c r="G1" s="38" t="s">
        <v>26</v>
      </c>
      <c r="H1" s="38" t="s">
        <v>70</v>
      </c>
      <c r="I1" s="38" t="s">
        <v>8</v>
      </c>
    </row>
    <row r="2" spans="1:9" x14ac:dyDescent="0.25">
      <c r="A2" s="18" t="s">
        <v>101</v>
      </c>
      <c r="B2" s="69">
        <v>203</v>
      </c>
      <c r="C2" s="69">
        <v>153</v>
      </c>
      <c r="D2" s="69">
        <v>30</v>
      </c>
      <c r="E2" s="69">
        <v>76</v>
      </c>
      <c r="F2" s="69">
        <v>22</v>
      </c>
      <c r="G2" s="69">
        <v>47</v>
      </c>
      <c r="H2" s="69">
        <v>44</v>
      </c>
      <c r="I2" s="69">
        <v>575</v>
      </c>
    </row>
    <row r="3" spans="1:9" x14ac:dyDescent="0.25">
      <c r="A3" s="18" t="s">
        <v>102</v>
      </c>
      <c r="B3" s="69">
        <v>6</v>
      </c>
      <c r="C3" s="69">
        <v>27</v>
      </c>
      <c r="D3" s="69">
        <v>3</v>
      </c>
      <c r="E3" s="69">
        <v>3</v>
      </c>
      <c r="F3" s="69">
        <v>4</v>
      </c>
      <c r="G3" s="69">
        <v>7</v>
      </c>
      <c r="H3" s="69">
        <v>22</v>
      </c>
      <c r="I3" s="69">
        <v>72</v>
      </c>
    </row>
    <row r="4" spans="1:9" x14ac:dyDescent="0.25">
      <c r="A4" s="17" t="s">
        <v>103</v>
      </c>
      <c r="B4" s="69">
        <v>5</v>
      </c>
      <c r="C4" s="69">
        <v>60</v>
      </c>
      <c r="D4" s="69">
        <v>0</v>
      </c>
      <c r="E4" s="69">
        <v>0</v>
      </c>
      <c r="F4" s="69">
        <v>2</v>
      </c>
      <c r="G4" s="69">
        <v>2</v>
      </c>
      <c r="H4" s="69">
        <v>413</v>
      </c>
      <c r="I4" s="69">
        <v>482</v>
      </c>
    </row>
    <row r="5" spans="1:9" x14ac:dyDescent="0.25">
      <c r="A5" s="22" t="s">
        <v>8</v>
      </c>
      <c r="B5" s="81">
        <f>SUM(B2:B4)</f>
        <v>214</v>
      </c>
      <c r="C5" s="81">
        <f t="shared" ref="C5:I5" si="0">SUM(C2:C4)</f>
        <v>240</v>
      </c>
      <c r="D5" s="81">
        <f t="shared" si="0"/>
        <v>33</v>
      </c>
      <c r="E5" s="81">
        <f t="shared" si="0"/>
        <v>79</v>
      </c>
      <c r="F5" s="81">
        <f t="shared" si="0"/>
        <v>28</v>
      </c>
      <c r="G5" s="81">
        <f t="shared" si="0"/>
        <v>56</v>
      </c>
      <c r="H5" s="81">
        <f t="shared" si="0"/>
        <v>479</v>
      </c>
      <c r="I5" s="81">
        <f t="shared" si="0"/>
        <v>1129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20" sqref="A1:F20"/>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60"/>
      <c r="B1" s="63" t="s">
        <v>200</v>
      </c>
      <c r="C1" s="63" t="s">
        <v>204</v>
      </c>
      <c r="D1" s="63" t="s">
        <v>205</v>
      </c>
      <c r="E1" s="63" t="s">
        <v>208</v>
      </c>
      <c r="F1" s="63" t="s">
        <v>209</v>
      </c>
    </row>
    <row r="2" spans="1:6" x14ac:dyDescent="0.25">
      <c r="A2" s="59" t="s">
        <v>52</v>
      </c>
      <c r="B2" s="67">
        <v>686631099</v>
      </c>
      <c r="C2" s="67">
        <v>666742621</v>
      </c>
      <c r="D2" s="67">
        <v>665628599</v>
      </c>
      <c r="E2" s="67">
        <v>684168569</v>
      </c>
      <c r="F2" s="67">
        <f>SUM(F3:F4)</f>
        <v>688557647.21000004</v>
      </c>
    </row>
    <row r="3" spans="1:6" x14ac:dyDescent="0.25">
      <c r="A3" s="61" t="s">
        <v>186</v>
      </c>
      <c r="B3" s="66">
        <v>570448371</v>
      </c>
      <c r="C3" s="66">
        <v>551347770</v>
      </c>
      <c r="D3" s="66">
        <v>543347268</v>
      </c>
      <c r="E3" s="66">
        <v>562976280</v>
      </c>
      <c r="F3" s="66">
        <v>565392828.11000001</v>
      </c>
    </row>
    <row r="4" spans="1:6" x14ac:dyDescent="0.25">
      <c r="A4" s="61" t="s">
        <v>138</v>
      </c>
      <c r="B4" s="66">
        <v>116182728</v>
      </c>
      <c r="C4" s="66">
        <v>115394851</v>
      </c>
      <c r="D4" s="66">
        <v>122281332</v>
      </c>
      <c r="E4" s="66">
        <v>121192289</v>
      </c>
      <c r="F4" s="66">
        <v>123164819.09999999</v>
      </c>
    </row>
    <row r="5" spans="1:6" x14ac:dyDescent="0.25">
      <c r="A5" s="62" t="s">
        <v>2</v>
      </c>
      <c r="B5" s="67">
        <v>33800232</v>
      </c>
      <c r="C5" s="67">
        <v>31347224</v>
      </c>
      <c r="D5" s="67">
        <v>31026748</v>
      </c>
      <c r="E5" s="67">
        <v>32539847</v>
      </c>
      <c r="F5" s="67">
        <f>SUM(F6:F7)</f>
        <v>32530129.831499998</v>
      </c>
    </row>
    <row r="6" spans="1:6" x14ac:dyDescent="0.25">
      <c r="A6" s="61" t="s">
        <v>187</v>
      </c>
      <c r="B6" s="66">
        <v>30203583</v>
      </c>
      <c r="C6" s="66">
        <v>27923334</v>
      </c>
      <c r="D6" s="66">
        <v>27499481</v>
      </c>
      <c r="E6" s="66">
        <v>29023602</v>
      </c>
      <c r="F6" s="66">
        <v>29017778.616999999</v>
      </c>
    </row>
    <row r="7" spans="1:6" x14ac:dyDescent="0.25">
      <c r="A7" s="61" t="s">
        <v>138</v>
      </c>
      <c r="B7" s="66">
        <v>3596649</v>
      </c>
      <c r="C7" s="66">
        <v>3423890</v>
      </c>
      <c r="D7" s="66">
        <v>3527266</v>
      </c>
      <c r="E7" s="66">
        <v>3516245</v>
      </c>
      <c r="F7" s="66">
        <v>3512351.2144999998</v>
      </c>
    </row>
    <row r="8" spans="1:6" x14ac:dyDescent="0.25">
      <c r="A8" s="62" t="s">
        <v>5</v>
      </c>
      <c r="B8" s="67">
        <v>16609078</v>
      </c>
      <c r="C8" s="67">
        <v>16454609</v>
      </c>
      <c r="D8" s="67">
        <v>14877835</v>
      </c>
      <c r="E8" s="67">
        <v>15832170</v>
      </c>
      <c r="F8" s="67">
        <f>SUM(F9:F10)</f>
        <v>17042259.950300001</v>
      </c>
    </row>
    <row r="9" spans="1:6" x14ac:dyDescent="0.25">
      <c r="A9" s="61" t="s">
        <v>187</v>
      </c>
      <c r="B9" s="66">
        <v>13042629</v>
      </c>
      <c r="C9" s="66">
        <v>12853804</v>
      </c>
      <c r="D9" s="66">
        <v>11614717</v>
      </c>
      <c r="E9" s="66">
        <v>12288683</v>
      </c>
      <c r="F9" s="66">
        <v>13245567.226</v>
      </c>
    </row>
    <row r="10" spans="1:6" x14ac:dyDescent="0.25">
      <c r="A10" s="61" t="s">
        <v>138</v>
      </c>
      <c r="B10" s="66">
        <v>3566449</v>
      </c>
      <c r="C10" s="66">
        <v>3600805</v>
      </c>
      <c r="D10" s="66">
        <v>3263118</v>
      </c>
      <c r="E10" s="66">
        <v>3543487</v>
      </c>
      <c r="F10" s="66">
        <v>3796692.7242999999</v>
      </c>
    </row>
    <row r="11" spans="1:6" x14ac:dyDescent="0.25">
      <c r="A11" s="62" t="s">
        <v>181</v>
      </c>
      <c r="B11" s="67">
        <v>62900000</v>
      </c>
      <c r="C11" s="67">
        <v>62900000</v>
      </c>
      <c r="D11" s="67">
        <v>62900000</v>
      </c>
      <c r="E11" s="67">
        <v>62900000</v>
      </c>
      <c r="F11" s="67">
        <v>62900000</v>
      </c>
    </row>
    <row r="12" spans="1:6" x14ac:dyDescent="0.25">
      <c r="A12" s="61" t="s">
        <v>187</v>
      </c>
      <c r="B12" s="66" t="s">
        <v>4</v>
      </c>
      <c r="C12" s="66" t="s">
        <v>4</v>
      </c>
      <c r="D12" s="66" t="s">
        <v>4</v>
      </c>
      <c r="E12" s="66" t="s">
        <v>4</v>
      </c>
      <c r="F12" s="66" t="s">
        <v>4</v>
      </c>
    </row>
    <row r="13" spans="1:6" x14ac:dyDescent="0.25">
      <c r="A13" s="61" t="s">
        <v>138</v>
      </c>
      <c r="B13" s="66" t="s">
        <v>4</v>
      </c>
      <c r="C13" s="66" t="s">
        <v>4</v>
      </c>
      <c r="D13" s="66" t="s">
        <v>4</v>
      </c>
      <c r="E13" s="66" t="s">
        <v>4</v>
      </c>
      <c r="F13" s="66" t="s">
        <v>4</v>
      </c>
    </row>
    <row r="14" spans="1:6" x14ac:dyDescent="0.25">
      <c r="A14" s="62" t="s">
        <v>182</v>
      </c>
      <c r="B14" s="67">
        <v>8840000</v>
      </c>
      <c r="C14" s="67">
        <v>8840000</v>
      </c>
      <c r="D14" s="67">
        <v>8840000</v>
      </c>
      <c r="E14" s="67">
        <v>8840000</v>
      </c>
      <c r="F14" s="67">
        <v>8840000</v>
      </c>
    </row>
    <row r="15" spans="1:6" x14ac:dyDescent="0.25">
      <c r="A15" s="61" t="s">
        <v>187</v>
      </c>
      <c r="B15" s="66" t="s">
        <v>4</v>
      </c>
      <c r="C15" s="66" t="s">
        <v>4</v>
      </c>
      <c r="D15" s="66" t="s">
        <v>4</v>
      </c>
      <c r="E15" s="66" t="s">
        <v>4</v>
      </c>
      <c r="F15" s="66" t="s">
        <v>4</v>
      </c>
    </row>
    <row r="16" spans="1:6" x14ac:dyDescent="0.25">
      <c r="A16" s="61" t="s">
        <v>138</v>
      </c>
      <c r="B16" s="66" t="s">
        <v>4</v>
      </c>
      <c r="C16" s="66" t="s">
        <v>4</v>
      </c>
      <c r="D16" s="66" t="s">
        <v>4</v>
      </c>
      <c r="E16" s="66" t="s">
        <v>4</v>
      </c>
      <c r="F16" s="66" t="s">
        <v>4</v>
      </c>
    </row>
    <row r="17" spans="1:6" ht="25.5" x14ac:dyDescent="0.25">
      <c r="A17" s="62" t="s">
        <v>183</v>
      </c>
      <c r="B17" s="67">
        <v>3400000</v>
      </c>
      <c r="C17" s="67">
        <v>3400000</v>
      </c>
      <c r="D17" s="67">
        <v>3400000</v>
      </c>
      <c r="E17" s="67">
        <v>3400000</v>
      </c>
      <c r="F17" s="67">
        <v>3400000</v>
      </c>
    </row>
    <row r="18" spans="1:6" x14ac:dyDescent="0.25">
      <c r="A18" s="61" t="s">
        <v>187</v>
      </c>
      <c r="B18" s="66" t="s">
        <v>4</v>
      </c>
      <c r="C18" s="66" t="s">
        <v>4</v>
      </c>
      <c r="D18" s="66" t="s">
        <v>4</v>
      </c>
      <c r="E18" s="66" t="s">
        <v>4</v>
      </c>
      <c r="F18" s="66" t="s">
        <v>4</v>
      </c>
    </row>
    <row r="19" spans="1:6" x14ac:dyDescent="0.25">
      <c r="A19" s="61" t="s">
        <v>138</v>
      </c>
      <c r="B19" s="66" t="s">
        <v>4</v>
      </c>
      <c r="C19" s="66" t="s">
        <v>4</v>
      </c>
      <c r="D19" s="66" t="s">
        <v>4</v>
      </c>
      <c r="E19" s="66" t="s">
        <v>4</v>
      </c>
      <c r="F19" s="66" t="s">
        <v>4</v>
      </c>
    </row>
    <row r="20" spans="1:6" x14ac:dyDescent="0.25">
      <c r="A20" s="62" t="s">
        <v>8</v>
      </c>
      <c r="B20" s="67">
        <v>812180409</v>
      </c>
      <c r="C20" s="67">
        <v>789684454</v>
      </c>
      <c r="D20" s="67">
        <v>786673182</v>
      </c>
      <c r="E20" s="67">
        <v>807680586</v>
      </c>
      <c r="F20" s="67">
        <f>SUM(F17,F14,F11,F8,F5,F2)</f>
        <v>813270036.99180007</v>
      </c>
    </row>
    <row r="21" spans="1:6" x14ac:dyDescent="0.25">
      <c r="A21" s="92"/>
      <c r="B21" s="93"/>
      <c r="C21" s="93"/>
      <c r="D21" s="93"/>
      <c r="E21" s="93"/>
      <c r="F21" s="94"/>
    </row>
    <row r="22" spans="1:6" ht="104.25" customHeight="1" x14ac:dyDescent="0.25">
      <c r="A22" s="95" t="s">
        <v>188</v>
      </c>
      <c r="B22" s="95"/>
      <c r="C22" s="95"/>
      <c r="D22" s="95"/>
      <c r="E22" s="95"/>
      <c r="F22" s="95"/>
    </row>
    <row r="23" spans="1:6" ht="15.95" customHeight="1" x14ac:dyDescent="0.25">
      <c r="A23" s="95" t="s">
        <v>13</v>
      </c>
      <c r="B23" s="95"/>
      <c r="C23" s="95"/>
      <c r="D23" s="95"/>
      <c r="E23" s="95"/>
      <c r="F23" s="95"/>
    </row>
    <row r="24" spans="1:6" ht="15.95" customHeight="1" x14ac:dyDescent="0.25">
      <c r="A24" s="95" t="s">
        <v>14</v>
      </c>
      <c r="B24" s="95"/>
      <c r="C24" s="95"/>
      <c r="D24" s="95"/>
      <c r="E24" s="95"/>
      <c r="F24" s="95"/>
    </row>
    <row r="25" spans="1:6" ht="15.95" customHeight="1" x14ac:dyDescent="0.25">
      <c r="A25" s="95" t="s">
        <v>11</v>
      </c>
      <c r="B25" s="95"/>
      <c r="C25" s="95"/>
      <c r="D25" s="95"/>
      <c r="E25" s="95"/>
      <c r="F25" s="95"/>
    </row>
    <row r="26" spans="1:6" ht="15.95" customHeight="1" x14ac:dyDescent="0.25">
      <c r="A26" s="95" t="s">
        <v>185</v>
      </c>
      <c r="B26" s="95"/>
      <c r="C26" s="95"/>
      <c r="D26" s="95"/>
      <c r="E26" s="95"/>
      <c r="F26" s="95"/>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22" sqref="G22"/>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8" t="s">
        <v>63</v>
      </c>
      <c r="B1" s="38" t="s">
        <v>72</v>
      </c>
      <c r="C1" s="38" t="s">
        <v>27</v>
      </c>
      <c r="D1" s="38" t="s">
        <v>28</v>
      </c>
      <c r="E1" s="38" t="s">
        <v>29</v>
      </c>
      <c r="F1" s="38" t="s">
        <v>30</v>
      </c>
      <c r="G1" s="38" t="s">
        <v>31</v>
      </c>
      <c r="H1" s="38" t="s">
        <v>73</v>
      </c>
      <c r="I1" s="38" t="s">
        <v>74</v>
      </c>
      <c r="J1" s="8" t="s">
        <v>8</v>
      </c>
    </row>
    <row r="2" spans="1:10" x14ac:dyDescent="0.25">
      <c r="A2" s="18" t="s">
        <v>101</v>
      </c>
      <c r="B2" s="70">
        <v>14</v>
      </c>
      <c r="C2" s="70">
        <v>16</v>
      </c>
      <c r="D2" s="70">
        <v>54</v>
      </c>
      <c r="E2" s="70">
        <v>79</v>
      </c>
      <c r="F2" s="70">
        <v>149</v>
      </c>
      <c r="G2" s="70">
        <v>126</v>
      </c>
      <c r="H2" s="70">
        <v>124</v>
      </c>
      <c r="I2" s="70">
        <v>13</v>
      </c>
      <c r="J2" s="70">
        <v>575</v>
      </c>
    </row>
    <row r="3" spans="1:10" x14ac:dyDescent="0.25">
      <c r="A3" s="18" t="s">
        <v>102</v>
      </c>
      <c r="B3" s="70">
        <v>21</v>
      </c>
      <c r="C3" s="70">
        <v>0</v>
      </c>
      <c r="D3" s="70">
        <v>6</v>
      </c>
      <c r="E3" s="70">
        <v>2</v>
      </c>
      <c r="F3" s="70">
        <v>14</v>
      </c>
      <c r="G3" s="70">
        <v>20</v>
      </c>
      <c r="H3" s="70">
        <v>9</v>
      </c>
      <c r="I3" s="70">
        <v>0</v>
      </c>
      <c r="J3" s="70">
        <v>72</v>
      </c>
    </row>
    <row r="4" spans="1:10" x14ac:dyDescent="0.25">
      <c r="A4" s="17" t="s">
        <v>103</v>
      </c>
      <c r="B4" s="70">
        <v>32</v>
      </c>
      <c r="C4" s="70">
        <v>0</v>
      </c>
      <c r="D4" s="70">
        <v>94</v>
      </c>
      <c r="E4" s="70">
        <v>117</v>
      </c>
      <c r="F4" s="70">
        <v>173</v>
      </c>
      <c r="G4" s="70">
        <v>60</v>
      </c>
      <c r="H4" s="70">
        <v>6</v>
      </c>
      <c r="I4" s="70">
        <v>0</v>
      </c>
      <c r="J4" s="70">
        <v>482</v>
      </c>
    </row>
    <row r="5" spans="1:10" x14ac:dyDescent="0.25">
      <c r="A5" s="22" t="s">
        <v>8</v>
      </c>
      <c r="B5" s="56">
        <f>SUM(B2:B4)</f>
        <v>67</v>
      </c>
      <c r="C5" s="56">
        <f t="shared" ref="C5:I5" si="0">SUM(C2:C4)</f>
        <v>16</v>
      </c>
      <c r="D5" s="56">
        <f t="shared" si="0"/>
        <v>154</v>
      </c>
      <c r="E5" s="56">
        <f t="shared" si="0"/>
        <v>198</v>
      </c>
      <c r="F5" s="56">
        <f t="shared" si="0"/>
        <v>336</v>
      </c>
      <c r="G5" s="56">
        <f t="shared" si="0"/>
        <v>206</v>
      </c>
      <c r="H5" s="56">
        <f t="shared" si="0"/>
        <v>139</v>
      </c>
      <c r="I5" s="56">
        <f t="shared" si="0"/>
        <v>13</v>
      </c>
      <c r="J5" s="56">
        <f>SUM(J2:J4)</f>
        <v>1129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12" t="s">
        <v>75</v>
      </c>
      <c r="C1" s="112"/>
      <c r="D1" s="115" t="s">
        <v>76</v>
      </c>
      <c r="E1" s="115"/>
    </row>
    <row r="2" spans="1:5" x14ac:dyDescent="0.25">
      <c r="A2" s="48" t="s">
        <v>63</v>
      </c>
      <c r="B2" s="48" t="s">
        <v>64</v>
      </c>
      <c r="C2" s="48" t="s">
        <v>1</v>
      </c>
      <c r="D2" s="48" t="s">
        <v>3</v>
      </c>
      <c r="E2" s="48" t="s">
        <v>1</v>
      </c>
    </row>
    <row r="3" spans="1:5" x14ac:dyDescent="0.25">
      <c r="A3" s="18" t="s">
        <v>101</v>
      </c>
      <c r="B3" s="78">
        <v>0</v>
      </c>
      <c r="C3" s="78">
        <v>778</v>
      </c>
      <c r="D3" s="80">
        <v>0</v>
      </c>
      <c r="E3" s="80">
        <v>372</v>
      </c>
    </row>
    <row r="4" spans="1:5" x14ac:dyDescent="0.25">
      <c r="A4" s="18" t="s">
        <v>102</v>
      </c>
      <c r="B4" s="78">
        <v>0</v>
      </c>
      <c r="C4" s="78">
        <v>55</v>
      </c>
      <c r="D4" s="80">
        <v>0</v>
      </c>
      <c r="E4" s="80">
        <v>89</v>
      </c>
    </row>
    <row r="5" spans="1:5" x14ac:dyDescent="0.25">
      <c r="A5" s="17" t="s">
        <v>103</v>
      </c>
      <c r="B5" s="73">
        <v>0</v>
      </c>
      <c r="C5" s="73">
        <v>566</v>
      </c>
      <c r="D5" s="80">
        <v>0</v>
      </c>
      <c r="E5" s="80">
        <v>398</v>
      </c>
    </row>
    <row r="6" spans="1:5" x14ac:dyDescent="0.25">
      <c r="A6" s="22" t="s">
        <v>8</v>
      </c>
      <c r="B6" s="79" t="s">
        <v>197</v>
      </c>
      <c r="C6" s="79">
        <f>SUM(C3:C5)</f>
        <v>1399</v>
      </c>
      <c r="D6" s="79">
        <f t="shared" ref="D6:E6" si="0">SUM(D3:D5)</f>
        <v>0</v>
      </c>
      <c r="E6" s="79">
        <f t="shared" si="0"/>
        <v>859</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16" t="s">
        <v>212</v>
      </c>
      <c r="B1" s="116"/>
      <c r="C1" s="116"/>
      <c r="D1" s="116"/>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B12" sqref="B12"/>
    </sheetView>
  </sheetViews>
  <sheetFormatPr defaultRowHeight="15" x14ac:dyDescent="0.25"/>
  <cols>
    <col min="1" max="1" width="24.7109375" customWidth="1"/>
    <col min="2" max="4" width="14.7109375" customWidth="1"/>
  </cols>
  <sheetData>
    <row r="1" spans="1:4" x14ac:dyDescent="0.25">
      <c r="A1" s="48" t="s">
        <v>63</v>
      </c>
      <c r="B1" s="48" t="s">
        <v>64</v>
      </c>
      <c r="C1" s="48" t="s">
        <v>1</v>
      </c>
      <c r="D1" s="48" t="s">
        <v>8</v>
      </c>
    </row>
    <row r="2" spans="1:4" x14ac:dyDescent="0.25">
      <c r="A2" s="26" t="s">
        <v>124</v>
      </c>
      <c r="B2" s="80">
        <v>0</v>
      </c>
      <c r="C2" s="70">
        <v>68319</v>
      </c>
      <c r="D2" s="70">
        <v>68319</v>
      </c>
    </row>
    <row r="3" spans="1:4" x14ac:dyDescent="0.25">
      <c r="A3" s="26" t="s">
        <v>125</v>
      </c>
      <c r="B3" s="80">
        <v>0</v>
      </c>
      <c r="C3" s="70">
        <v>3170</v>
      </c>
      <c r="D3" s="70">
        <v>3170</v>
      </c>
    </row>
    <row r="4" spans="1:4" x14ac:dyDescent="0.25">
      <c r="A4" s="26" t="s">
        <v>126</v>
      </c>
      <c r="B4" s="80">
        <v>0</v>
      </c>
      <c r="C4" s="70">
        <v>15126</v>
      </c>
      <c r="D4" s="70">
        <v>15126</v>
      </c>
    </row>
    <row r="5" spans="1:4" ht="15.75" customHeight="1" x14ac:dyDescent="0.25">
      <c r="A5" s="22" t="s">
        <v>8</v>
      </c>
      <c r="B5" s="80" t="s">
        <v>195</v>
      </c>
      <c r="C5" s="68">
        <f>SUM(C2:C4)</f>
        <v>86615</v>
      </c>
      <c r="D5" s="68">
        <f>SUM(D2:D4)</f>
        <v>86615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2" sqref="A1: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8" t="s">
        <v>63</v>
      </c>
      <c r="B1" s="38" t="s">
        <v>68</v>
      </c>
      <c r="C1" s="38" t="s">
        <v>25</v>
      </c>
      <c r="D1" s="38" t="s">
        <v>23</v>
      </c>
      <c r="E1" s="38" t="s">
        <v>24</v>
      </c>
      <c r="F1" s="38" t="s">
        <v>69</v>
      </c>
      <c r="G1" s="38" t="s">
        <v>26</v>
      </c>
      <c r="H1" s="38" t="s">
        <v>70</v>
      </c>
      <c r="I1" s="38" t="s">
        <v>8</v>
      </c>
    </row>
    <row r="2" spans="1:9" ht="15.75" thickBot="1" x14ac:dyDescent="0.3">
      <c r="A2" s="27" t="s">
        <v>127</v>
      </c>
      <c r="B2" s="74">
        <v>33465</v>
      </c>
      <c r="C2" s="74">
        <v>17579</v>
      </c>
      <c r="D2" s="74">
        <v>2486</v>
      </c>
      <c r="E2" s="74">
        <v>8464</v>
      </c>
      <c r="F2" s="74">
        <v>2135</v>
      </c>
      <c r="G2" s="74">
        <v>4306</v>
      </c>
      <c r="H2" s="74">
        <v>18181</v>
      </c>
      <c r="I2" s="75">
        <v>86616</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A37" sqref="A3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8" t="s">
        <v>63</v>
      </c>
      <c r="B1" s="38" t="s">
        <v>72</v>
      </c>
      <c r="C1" s="38" t="s">
        <v>27</v>
      </c>
      <c r="D1" s="38" t="s">
        <v>28</v>
      </c>
      <c r="E1" s="38" t="s">
        <v>29</v>
      </c>
      <c r="F1" s="38" t="s">
        <v>30</v>
      </c>
      <c r="G1" s="7" t="s">
        <v>31</v>
      </c>
      <c r="H1" s="8" t="s">
        <v>73</v>
      </c>
      <c r="I1" s="8" t="s">
        <v>74</v>
      </c>
      <c r="J1" s="8" t="s">
        <v>8</v>
      </c>
    </row>
    <row r="2" spans="1:10" ht="15.75" thickBot="1" x14ac:dyDescent="0.3">
      <c r="A2" s="28" t="s">
        <v>128</v>
      </c>
      <c r="B2" s="76">
        <v>5739</v>
      </c>
      <c r="C2" s="76">
        <v>4571</v>
      </c>
      <c r="D2" s="76">
        <v>17153</v>
      </c>
      <c r="E2" s="76">
        <v>15664</v>
      </c>
      <c r="F2" s="76">
        <v>23755</v>
      </c>
      <c r="G2" s="76">
        <v>11309</v>
      </c>
      <c r="H2" s="76">
        <v>7803</v>
      </c>
      <c r="I2" s="76">
        <v>621</v>
      </c>
      <c r="J2" s="77">
        <v>86615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12" sqref="C12"/>
    </sheetView>
  </sheetViews>
  <sheetFormatPr defaultRowHeight="15" x14ac:dyDescent="0.25"/>
  <cols>
    <col min="1" max="1" width="24.7109375" customWidth="1"/>
    <col min="2" max="5" width="12.7109375" customWidth="1"/>
  </cols>
  <sheetData>
    <row r="1" spans="1:5" ht="15.75" x14ac:dyDescent="0.25">
      <c r="A1" s="23"/>
      <c r="B1" s="112" t="s">
        <v>75</v>
      </c>
      <c r="C1" s="112"/>
      <c r="D1" s="115" t="s">
        <v>76</v>
      </c>
      <c r="E1" s="115"/>
    </row>
    <row r="2" spans="1:5" x14ac:dyDescent="0.25">
      <c r="A2" s="48" t="s">
        <v>63</v>
      </c>
      <c r="B2" s="48" t="s">
        <v>64</v>
      </c>
      <c r="C2" s="48" t="s">
        <v>1</v>
      </c>
      <c r="D2" s="48" t="s">
        <v>3</v>
      </c>
      <c r="E2" s="48" t="s">
        <v>1</v>
      </c>
    </row>
    <row r="3" spans="1:5" x14ac:dyDescent="0.25">
      <c r="A3" s="26" t="s">
        <v>101</v>
      </c>
      <c r="B3" s="78">
        <v>0</v>
      </c>
      <c r="C3" s="78">
        <v>94819</v>
      </c>
      <c r="D3" s="78">
        <v>0</v>
      </c>
      <c r="E3" s="78">
        <v>41820</v>
      </c>
    </row>
    <row r="4" spans="1:5" x14ac:dyDescent="0.25">
      <c r="A4" s="26" t="s">
        <v>102</v>
      </c>
      <c r="B4" s="78">
        <v>0</v>
      </c>
      <c r="C4" s="78">
        <v>3030</v>
      </c>
      <c r="D4" s="78">
        <v>0</v>
      </c>
      <c r="E4" s="78">
        <v>3310</v>
      </c>
    </row>
    <row r="5" spans="1:5" x14ac:dyDescent="0.25">
      <c r="A5" s="26" t="s">
        <v>103</v>
      </c>
      <c r="B5" s="78">
        <v>0</v>
      </c>
      <c r="C5" s="78">
        <v>17273</v>
      </c>
      <c r="D5" s="78">
        <v>0</v>
      </c>
      <c r="E5" s="78">
        <v>12979</v>
      </c>
    </row>
    <row r="6" spans="1:5" x14ac:dyDescent="0.25">
      <c r="A6" s="22" t="s">
        <v>8</v>
      </c>
      <c r="B6" s="79" t="s">
        <v>197</v>
      </c>
      <c r="C6" s="79">
        <f>SUM(C3:C5)</f>
        <v>115122</v>
      </c>
      <c r="D6" s="79">
        <f t="shared" ref="D6:E6" si="0">SUM(D3:D5)</f>
        <v>0</v>
      </c>
      <c r="E6" s="79">
        <f t="shared" si="0"/>
        <v>58109</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5" sqref="D15"/>
    </sheetView>
  </sheetViews>
  <sheetFormatPr defaultRowHeight="15" x14ac:dyDescent="0.25"/>
  <cols>
    <col min="1" max="1" width="24.7109375" customWidth="1"/>
    <col min="2" max="4" width="14.7109375" customWidth="1"/>
  </cols>
  <sheetData>
    <row r="1" spans="1:4" ht="87.75" customHeight="1" x14ac:dyDescent="0.25">
      <c r="A1" s="107" t="s">
        <v>214</v>
      </c>
      <c r="B1" s="107"/>
      <c r="C1" s="107"/>
      <c r="D1" s="107"/>
    </row>
    <row r="2" spans="1:4" ht="22.5" customHeight="1" x14ac:dyDescent="0.25">
      <c r="A2" s="107" t="s">
        <v>81</v>
      </c>
      <c r="B2" s="107"/>
      <c r="C2" s="107"/>
      <c r="D2" s="107"/>
    </row>
    <row r="3" spans="1:4" ht="18.75" customHeight="1" x14ac:dyDescent="0.25">
      <c r="A3" s="107" t="s">
        <v>82</v>
      </c>
      <c r="B3" s="107"/>
      <c r="C3" s="107"/>
      <c r="D3" s="107"/>
    </row>
    <row r="4" spans="1:4" ht="18.75" customHeight="1" x14ac:dyDescent="0.25">
      <c r="A4" s="113" t="s">
        <v>83</v>
      </c>
      <c r="B4" s="114"/>
      <c r="C4" s="114"/>
      <c r="D4" s="114"/>
    </row>
    <row r="5" spans="1:4" ht="18.75" customHeight="1" x14ac:dyDescent="0.25">
      <c r="A5" s="107" t="s">
        <v>84</v>
      </c>
      <c r="B5" s="107"/>
      <c r="C5" s="107"/>
      <c r="D5" s="107"/>
    </row>
    <row r="6" spans="1:4" ht="18" customHeight="1" x14ac:dyDescent="0.25">
      <c r="A6" s="107" t="s">
        <v>85</v>
      </c>
      <c r="B6" s="107"/>
      <c r="C6" s="107"/>
      <c r="D6" s="107"/>
    </row>
    <row r="7" spans="1:4" ht="22.5" customHeight="1" x14ac:dyDescent="0.25">
      <c r="A7" s="107" t="s">
        <v>86</v>
      </c>
      <c r="B7" s="107"/>
      <c r="C7" s="107"/>
      <c r="D7" s="107"/>
    </row>
    <row r="8" spans="1:4" ht="33.75" customHeight="1" x14ac:dyDescent="0.25">
      <c r="A8" s="108" t="s">
        <v>12</v>
      </c>
      <c r="B8" s="108"/>
      <c r="C8" s="108"/>
      <c r="D8" s="108"/>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17" sqref="C17"/>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49" t="s">
        <v>133</v>
      </c>
      <c r="B1" s="38" t="s">
        <v>134</v>
      </c>
      <c r="C1" s="38" t="s">
        <v>1</v>
      </c>
      <c r="D1" s="38" t="s">
        <v>8</v>
      </c>
    </row>
    <row r="2" spans="1:4" x14ac:dyDescent="0.25">
      <c r="A2" s="10" t="s">
        <v>33</v>
      </c>
      <c r="B2" s="81">
        <v>0</v>
      </c>
      <c r="C2" s="81">
        <v>849176</v>
      </c>
      <c r="D2" s="81">
        <v>849176</v>
      </c>
    </row>
    <row r="3" spans="1:4" x14ac:dyDescent="0.25">
      <c r="A3" s="11" t="s">
        <v>136</v>
      </c>
      <c r="B3" s="80">
        <v>0</v>
      </c>
      <c r="C3" s="80">
        <v>400154</v>
      </c>
      <c r="D3" s="80">
        <v>400154</v>
      </c>
    </row>
    <row r="4" spans="1:4" x14ac:dyDescent="0.25">
      <c r="A4" s="11" t="s">
        <v>141</v>
      </c>
      <c r="B4" s="80">
        <v>0</v>
      </c>
      <c r="C4" s="80">
        <v>449022</v>
      </c>
      <c r="D4" s="80">
        <v>449022</v>
      </c>
    </row>
    <row r="5" spans="1:4" x14ac:dyDescent="0.25">
      <c r="A5" s="11" t="s">
        <v>138</v>
      </c>
      <c r="B5" s="80" t="s">
        <v>195</v>
      </c>
      <c r="C5" s="80" t="s">
        <v>195</v>
      </c>
      <c r="D5" s="80">
        <f t="shared" ref="D5" si="0">SUM(B5:C5)</f>
        <v>0</v>
      </c>
    </row>
    <row r="6" spans="1:4" x14ac:dyDescent="0.25">
      <c r="A6" s="10" t="s">
        <v>35</v>
      </c>
      <c r="B6" s="81">
        <v>2291902</v>
      </c>
      <c r="C6" s="81">
        <v>4701043</v>
      </c>
      <c r="D6" s="81">
        <v>6992945</v>
      </c>
    </row>
    <row r="7" spans="1:4" x14ac:dyDescent="0.25">
      <c r="A7" s="11" t="s">
        <v>135</v>
      </c>
      <c r="B7" s="80">
        <v>0</v>
      </c>
      <c r="C7" s="80">
        <v>110881</v>
      </c>
      <c r="D7" s="80">
        <v>110881</v>
      </c>
    </row>
    <row r="8" spans="1:4" x14ac:dyDescent="0.25">
      <c r="A8" s="11" t="s">
        <v>136</v>
      </c>
      <c r="B8" s="80">
        <v>1039886</v>
      </c>
      <c r="C8" s="80">
        <v>2232170</v>
      </c>
      <c r="D8" s="80">
        <v>3272056</v>
      </c>
    </row>
    <row r="9" spans="1:4" x14ac:dyDescent="0.25">
      <c r="A9" s="11" t="s">
        <v>137</v>
      </c>
      <c r="B9" s="80">
        <v>1238431</v>
      </c>
      <c r="C9" s="80">
        <v>2137149</v>
      </c>
      <c r="D9" s="80">
        <v>3375580</v>
      </c>
    </row>
    <row r="10" spans="1:4" x14ac:dyDescent="0.25">
      <c r="A10" s="11" t="s">
        <v>138</v>
      </c>
      <c r="B10" s="80">
        <v>13585</v>
      </c>
      <c r="C10" s="80">
        <v>220843</v>
      </c>
      <c r="D10" s="80">
        <v>234428</v>
      </c>
    </row>
    <row r="11" spans="1:4" x14ac:dyDescent="0.25">
      <c r="A11" s="10" t="s">
        <v>36</v>
      </c>
      <c r="B11" s="81">
        <v>0</v>
      </c>
      <c r="C11" s="81">
        <v>679009</v>
      </c>
      <c r="D11" s="81">
        <v>679009</v>
      </c>
    </row>
    <row r="12" spans="1:4" ht="15.75" customHeight="1" x14ac:dyDescent="0.25">
      <c r="A12" s="11" t="s">
        <v>144</v>
      </c>
      <c r="B12" s="80">
        <v>0</v>
      </c>
      <c r="C12" s="80">
        <v>43461</v>
      </c>
      <c r="D12" s="80">
        <v>43461</v>
      </c>
    </row>
    <row r="13" spans="1:4" x14ac:dyDescent="0.25">
      <c r="A13" s="11" t="s">
        <v>139</v>
      </c>
      <c r="B13" s="80">
        <v>0</v>
      </c>
      <c r="C13" s="80">
        <v>635548</v>
      </c>
      <c r="D13" s="80">
        <v>635548</v>
      </c>
    </row>
    <row r="14" spans="1:4" x14ac:dyDescent="0.25">
      <c r="A14" s="10" t="s">
        <v>8</v>
      </c>
      <c r="B14" s="81">
        <v>2291902</v>
      </c>
      <c r="C14" s="81">
        <v>6229228</v>
      </c>
      <c r="D14" s="81">
        <v>8521130</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19" sqref="D19"/>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8" t="s">
        <v>133</v>
      </c>
      <c r="B1" s="38" t="s">
        <v>201</v>
      </c>
      <c r="C1" s="38" t="s">
        <v>39</v>
      </c>
      <c r="D1" s="38" t="s">
        <v>36</v>
      </c>
      <c r="E1" s="38" t="s">
        <v>8</v>
      </c>
    </row>
    <row r="2" spans="1:5" x14ac:dyDescent="0.25">
      <c r="A2" s="10" t="s">
        <v>33</v>
      </c>
      <c r="B2" s="81">
        <v>41878</v>
      </c>
      <c r="C2" s="81">
        <v>401372</v>
      </c>
      <c r="D2" s="81">
        <v>405925</v>
      </c>
      <c r="E2" s="81">
        <v>849175</v>
      </c>
    </row>
    <row r="3" spans="1:5" x14ac:dyDescent="0.25">
      <c r="A3" s="11" t="s">
        <v>136</v>
      </c>
      <c r="B3" s="80">
        <v>0</v>
      </c>
      <c r="C3" s="80">
        <v>0</v>
      </c>
      <c r="D3" s="80">
        <v>400154</v>
      </c>
      <c r="E3" s="80">
        <v>400154</v>
      </c>
    </row>
    <row r="4" spans="1:5" x14ac:dyDescent="0.25">
      <c r="A4" s="11" t="s">
        <v>141</v>
      </c>
      <c r="B4" s="70">
        <v>41878</v>
      </c>
      <c r="C4" s="70">
        <v>401372</v>
      </c>
      <c r="D4" s="70">
        <v>5771</v>
      </c>
      <c r="E4" s="80">
        <v>449021</v>
      </c>
    </row>
    <row r="5" spans="1:5" x14ac:dyDescent="0.25">
      <c r="A5" s="11" t="s">
        <v>138</v>
      </c>
      <c r="B5" s="80" t="s">
        <v>197</v>
      </c>
      <c r="C5" s="80" t="s">
        <v>197</v>
      </c>
      <c r="D5" s="80" t="s">
        <v>197</v>
      </c>
      <c r="E5" s="80">
        <f t="shared" ref="E5" si="0">SUM(B5:D5)</f>
        <v>0</v>
      </c>
    </row>
    <row r="6" spans="1:5" x14ac:dyDescent="0.25">
      <c r="A6" s="10" t="s">
        <v>35</v>
      </c>
      <c r="B6" s="81">
        <v>638617</v>
      </c>
      <c r="C6" s="81">
        <v>2628995</v>
      </c>
      <c r="D6" s="81">
        <v>3725333</v>
      </c>
      <c r="E6" s="81">
        <v>6992945</v>
      </c>
    </row>
    <row r="7" spans="1:5" x14ac:dyDescent="0.25">
      <c r="A7" s="11" t="s">
        <v>135</v>
      </c>
      <c r="B7" s="80">
        <v>0</v>
      </c>
      <c r="C7" s="80">
        <v>0</v>
      </c>
      <c r="D7" s="80">
        <v>110881</v>
      </c>
      <c r="E7" s="80">
        <v>110881</v>
      </c>
    </row>
    <row r="8" spans="1:5" x14ac:dyDescent="0.25">
      <c r="A8" s="11" t="s">
        <v>136</v>
      </c>
      <c r="B8" s="80">
        <v>0</v>
      </c>
      <c r="C8" s="80">
        <v>0</v>
      </c>
      <c r="D8" s="80">
        <v>3272056</v>
      </c>
      <c r="E8" s="80">
        <v>3272056</v>
      </c>
    </row>
    <row r="9" spans="1:5" x14ac:dyDescent="0.25">
      <c r="A9" s="11" t="s">
        <v>137</v>
      </c>
      <c r="B9" s="80">
        <v>638617</v>
      </c>
      <c r="C9" s="80">
        <v>2628995</v>
      </c>
      <c r="D9" s="80">
        <v>107968</v>
      </c>
      <c r="E9" s="80">
        <v>3375580</v>
      </c>
    </row>
    <row r="10" spans="1:5" x14ac:dyDescent="0.25">
      <c r="A10" s="11" t="s">
        <v>138</v>
      </c>
      <c r="B10" s="81">
        <v>0</v>
      </c>
      <c r="C10" s="80">
        <v>0</v>
      </c>
      <c r="D10" s="80">
        <v>234428</v>
      </c>
      <c r="E10" s="80">
        <v>234428</v>
      </c>
    </row>
    <row r="11" spans="1:5" x14ac:dyDescent="0.25">
      <c r="A11" s="10" t="s">
        <v>66</v>
      </c>
      <c r="B11" s="81">
        <v>0</v>
      </c>
      <c r="C11" s="81">
        <v>0</v>
      </c>
      <c r="D11" s="44">
        <v>679009</v>
      </c>
      <c r="E11" s="81">
        <v>679009</v>
      </c>
    </row>
    <row r="12" spans="1:5" x14ac:dyDescent="0.25">
      <c r="A12" s="4" t="s">
        <v>8</v>
      </c>
      <c r="B12" s="81">
        <v>680495</v>
      </c>
      <c r="C12" s="81">
        <v>3030367</v>
      </c>
      <c r="D12" s="81">
        <v>4810267</v>
      </c>
      <c r="E12" s="81">
        <v>8521129</v>
      </c>
    </row>
    <row r="13" spans="1:5" ht="15" customHeight="1" x14ac:dyDescent="0.25">
      <c r="A13" s="117" t="s">
        <v>142</v>
      </c>
      <c r="B13" s="118"/>
      <c r="C13" s="118"/>
      <c r="D13" s="118"/>
      <c r="E13" s="119"/>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14" sqref="I14"/>
    </sheetView>
  </sheetViews>
  <sheetFormatPr defaultRowHeight="15" x14ac:dyDescent="0.25"/>
  <cols>
    <col min="1" max="1" width="20.7109375" style="35" customWidth="1"/>
    <col min="2" max="2" width="12" style="35" customWidth="1"/>
    <col min="3" max="4" width="11.7109375" style="35" customWidth="1"/>
    <col min="5" max="5" width="12.5703125" style="35" customWidth="1"/>
    <col min="6" max="6" width="12.28515625" style="35" customWidth="1"/>
    <col min="7" max="16384" width="9.140625" style="35"/>
  </cols>
  <sheetData>
    <row r="1" spans="1:6" s="34" customFormat="1" ht="20.25" customHeight="1" x14ac:dyDescent="0.2">
      <c r="A1" s="60"/>
      <c r="B1" s="63" t="s">
        <v>200</v>
      </c>
      <c r="C1" s="63" t="s">
        <v>204</v>
      </c>
      <c r="D1" s="63" t="s">
        <v>205</v>
      </c>
      <c r="E1" s="63" t="s">
        <v>208</v>
      </c>
      <c r="F1" s="63" t="s">
        <v>209</v>
      </c>
    </row>
    <row r="2" spans="1:6" s="34" customFormat="1" ht="12.75" x14ac:dyDescent="0.2">
      <c r="A2" s="59" t="s">
        <v>52</v>
      </c>
      <c r="B2" s="54">
        <v>17134</v>
      </c>
      <c r="C2" s="54">
        <v>26586</v>
      </c>
      <c r="D2" s="54">
        <v>23206</v>
      </c>
      <c r="E2" s="54">
        <v>41604</v>
      </c>
      <c r="F2" s="54">
        <f>SUM(F3:F4)</f>
        <v>43369</v>
      </c>
    </row>
    <row r="3" spans="1:6" s="34" customFormat="1" ht="12.75" x14ac:dyDescent="0.2">
      <c r="A3" s="61" t="s">
        <v>177</v>
      </c>
      <c r="B3" s="52">
        <v>13756</v>
      </c>
      <c r="C3" s="52">
        <v>20260</v>
      </c>
      <c r="D3" s="52">
        <v>17727</v>
      </c>
      <c r="E3" s="52">
        <v>35949</v>
      </c>
      <c r="F3" s="52">
        <v>38283</v>
      </c>
    </row>
    <row r="4" spans="1:6" s="34" customFormat="1" ht="12.75" x14ac:dyDescent="0.2">
      <c r="A4" s="61" t="s">
        <v>178</v>
      </c>
      <c r="B4" s="52">
        <v>3378</v>
      </c>
      <c r="C4" s="52">
        <v>6326</v>
      </c>
      <c r="D4" s="52">
        <v>5479</v>
      </c>
      <c r="E4" s="52">
        <v>5655</v>
      </c>
      <c r="F4" s="52">
        <v>5086</v>
      </c>
    </row>
    <row r="5" spans="1:6" s="34" customFormat="1" ht="12.75" x14ac:dyDescent="0.2">
      <c r="A5" s="51" t="s">
        <v>2</v>
      </c>
      <c r="B5" s="54">
        <v>506</v>
      </c>
      <c r="C5" s="54">
        <v>1157</v>
      </c>
      <c r="D5" s="54">
        <v>935</v>
      </c>
      <c r="E5" s="54">
        <v>861</v>
      </c>
      <c r="F5" s="54">
        <f>SUM(F6:F7)</f>
        <v>1129</v>
      </c>
    </row>
    <row r="6" spans="1:6" s="34" customFormat="1" ht="12.75" x14ac:dyDescent="0.2">
      <c r="A6" s="61" t="s">
        <v>179</v>
      </c>
      <c r="B6" s="53" t="s">
        <v>180</v>
      </c>
      <c r="C6" s="53" t="s">
        <v>180</v>
      </c>
      <c r="D6" s="53" t="s">
        <v>180</v>
      </c>
      <c r="E6" s="53" t="s">
        <v>180</v>
      </c>
      <c r="F6" s="53" t="s">
        <v>180</v>
      </c>
    </row>
    <row r="7" spans="1:6" s="34" customFormat="1" ht="12.75" x14ac:dyDescent="0.2">
      <c r="A7" s="61" t="s">
        <v>178</v>
      </c>
      <c r="B7" s="52">
        <v>506</v>
      </c>
      <c r="C7" s="52">
        <v>1157</v>
      </c>
      <c r="D7" s="52">
        <v>935</v>
      </c>
      <c r="E7" s="52">
        <v>861</v>
      </c>
      <c r="F7" s="52">
        <v>1129</v>
      </c>
    </row>
    <row r="8" spans="1:6" s="34" customFormat="1" ht="12.75" x14ac:dyDescent="0.2">
      <c r="A8" s="51" t="s">
        <v>5</v>
      </c>
      <c r="B8" s="54">
        <v>11902</v>
      </c>
      <c r="C8" s="54">
        <v>9678</v>
      </c>
      <c r="D8" s="54">
        <v>6429</v>
      </c>
      <c r="E8" s="54">
        <v>5526</v>
      </c>
      <c r="F8" s="54">
        <f>SUM(F9:F10)</f>
        <v>6561.5</v>
      </c>
    </row>
    <row r="9" spans="1:6" s="34" customFormat="1" ht="12.75" x14ac:dyDescent="0.2">
      <c r="A9" s="61" t="s">
        <v>179</v>
      </c>
      <c r="B9" s="52">
        <v>10551</v>
      </c>
      <c r="C9" s="52">
        <v>8664</v>
      </c>
      <c r="D9" s="52">
        <v>6326</v>
      </c>
      <c r="E9" s="52">
        <v>5364</v>
      </c>
      <c r="F9" s="52">
        <v>6466.5</v>
      </c>
    </row>
    <row r="10" spans="1:6" s="34" customFormat="1" ht="12.75" x14ac:dyDescent="0.2">
      <c r="A10" s="61" t="s">
        <v>178</v>
      </c>
      <c r="B10" s="52">
        <v>1351</v>
      </c>
      <c r="C10" s="52">
        <v>1014</v>
      </c>
      <c r="D10" s="52">
        <v>103</v>
      </c>
      <c r="E10" s="52">
        <v>162</v>
      </c>
      <c r="F10" s="52">
        <v>95</v>
      </c>
    </row>
    <row r="11" spans="1:6" s="34" customFormat="1" ht="12.75" x14ac:dyDescent="0.2">
      <c r="A11" s="62" t="s">
        <v>189</v>
      </c>
      <c r="B11" s="52" t="s">
        <v>4</v>
      </c>
      <c r="C11" s="52" t="s">
        <v>4</v>
      </c>
      <c r="D11" s="52" t="s">
        <v>4</v>
      </c>
      <c r="E11" s="52" t="s">
        <v>4</v>
      </c>
      <c r="F11" s="52" t="s">
        <v>4</v>
      </c>
    </row>
    <row r="12" spans="1:6" s="34" customFormat="1" ht="12.75" x14ac:dyDescent="0.2">
      <c r="A12" s="61" t="s">
        <v>179</v>
      </c>
      <c r="B12" s="66" t="s">
        <v>4</v>
      </c>
      <c r="C12" s="66" t="s">
        <v>4</v>
      </c>
      <c r="D12" s="66" t="s">
        <v>4</v>
      </c>
      <c r="E12" s="66" t="s">
        <v>4</v>
      </c>
      <c r="F12" s="66" t="s">
        <v>4</v>
      </c>
    </row>
    <row r="13" spans="1:6" s="34" customFormat="1" ht="12.75" x14ac:dyDescent="0.2">
      <c r="A13" s="61" t="s">
        <v>178</v>
      </c>
      <c r="B13" s="66" t="s">
        <v>4</v>
      </c>
      <c r="C13" s="66" t="s">
        <v>4</v>
      </c>
      <c r="D13" s="66" t="s">
        <v>4</v>
      </c>
      <c r="E13" s="66" t="s">
        <v>4</v>
      </c>
      <c r="F13" s="66" t="s">
        <v>4</v>
      </c>
    </row>
    <row r="14" spans="1:6" s="34" customFormat="1" ht="12.75" x14ac:dyDescent="0.2">
      <c r="A14" s="51" t="s">
        <v>6</v>
      </c>
      <c r="B14" s="67" t="s">
        <v>4</v>
      </c>
      <c r="C14" s="67" t="s">
        <v>4</v>
      </c>
      <c r="D14" s="67" t="s">
        <v>4</v>
      </c>
      <c r="E14" s="67" t="s">
        <v>4</v>
      </c>
      <c r="F14" s="67" t="s">
        <v>4</v>
      </c>
    </row>
    <row r="15" spans="1:6" s="34" customFormat="1" ht="12.75" x14ac:dyDescent="0.2">
      <c r="A15" s="61" t="s">
        <v>179</v>
      </c>
      <c r="B15" s="52" t="s">
        <v>4</v>
      </c>
      <c r="C15" s="52" t="s">
        <v>4</v>
      </c>
      <c r="D15" s="52" t="s">
        <v>4</v>
      </c>
      <c r="E15" s="52" t="s">
        <v>4</v>
      </c>
      <c r="F15" s="52" t="s">
        <v>4</v>
      </c>
    </row>
    <row r="16" spans="1:6" s="34" customFormat="1" ht="12.75" x14ac:dyDescent="0.2">
      <c r="A16" s="61" t="s">
        <v>178</v>
      </c>
      <c r="B16" s="52" t="s">
        <v>4</v>
      </c>
      <c r="C16" s="52" t="s">
        <v>4</v>
      </c>
      <c r="D16" s="52" t="s">
        <v>4</v>
      </c>
      <c r="E16" s="52" t="s">
        <v>4</v>
      </c>
      <c r="F16" s="52" t="s">
        <v>4</v>
      </c>
    </row>
    <row r="17" spans="1:6" s="34" customFormat="1" ht="12.75" x14ac:dyDescent="0.2">
      <c r="A17" s="51" t="s">
        <v>7</v>
      </c>
      <c r="B17" s="67" t="s">
        <v>4</v>
      </c>
      <c r="C17" s="67" t="s">
        <v>4</v>
      </c>
      <c r="D17" s="67" t="s">
        <v>4</v>
      </c>
      <c r="E17" s="67" t="s">
        <v>4</v>
      </c>
      <c r="F17" s="67" t="s">
        <v>4</v>
      </c>
    </row>
    <row r="18" spans="1:6" s="34" customFormat="1" ht="12.75" x14ac:dyDescent="0.2">
      <c r="A18" s="61" t="s">
        <v>179</v>
      </c>
      <c r="B18" s="52" t="s">
        <v>4</v>
      </c>
      <c r="C18" s="52" t="s">
        <v>4</v>
      </c>
      <c r="D18" s="52" t="s">
        <v>4</v>
      </c>
      <c r="E18" s="52" t="s">
        <v>4</v>
      </c>
      <c r="F18" s="52" t="s">
        <v>4</v>
      </c>
    </row>
    <row r="19" spans="1:6" s="34" customFormat="1" ht="12.75" x14ac:dyDescent="0.2">
      <c r="A19" s="61" t="s">
        <v>178</v>
      </c>
      <c r="B19" s="52" t="s">
        <v>4</v>
      </c>
      <c r="C19" s="52" t="s">
        <v>4</v>
      </c>
      <c r="D19" s="52" t="s">
        <v>4</v>
      </c>
      <c r="E19" s="52" t="s">
        <v>4</v>
      </c>
      <c r="F19" s="52" t="s">
        <v>4</v>
      </c>
    </row>
    <row r="20" spans="1:6" s="34" customFormat="1" ht="12.75" x14ac:dyDescent="0.2">
      <c r="A20" s="51" t="s">
        <v>8</v>
      </c>
      <c r="B20" s="54">
        <v>29541</v>
      </c>
      <c r="C20" s="54">
        <v>37421</v>
      </c>
      <c r="D20" s="54">
        <v>30570</v>
      </c>
      <c r="E20" s="54">
        <v>47991</v>
      </c>
      <c r="F20" s="54">
        <f>SUM(F8,F5,F2)</f>
        <v>51059.5</v>
      </c>
    </row>
    <row r="21" spans="1:6" s="34" customFormat="1" ht="12.75" x14ac:dyDescent="0.2">
      <c r="A21" s="96"/>
      <c r="B21" s="97"/>
      <c r="C21" s="97"/>
      <c r="D21" s="97"/>
      <c r="E21" s="97"/>
      <c r="F21" s="98"/>
    </row>
    <row r="22" spans="1:6" s="34" customFormat="1" ht="54" customHeight="1" x14ac:dyDescent="0.2">
      <c r="A22" s="99" t="s">
        <v>190</v>
      </c>
      <c r="B22" s="99"/>
      <c r="C22" s="99"/>
      <c r="D22" s="99"/>
      <c r="E22" s="99"/>
      <c r="F22" s="99"/>
    </row>
    <row r="23" spans="1:6" s="34" customFormat="1" ht="15.95" customHeight="1" x14ac:dyDescent="0.2">
      <c r="A23" s="99" t="s">
        <v>13</v>
      </c>
      <c r="B23" s="99"/>
      <c r="C23" s="99"/>
      <c r="D23" s="99"/>
      <c r="E23" s="99"/>
      <c r="F23" s="99"/>
    </row>
    <row r="24" spans="1:6" s="34" customFormat="1" ht="15.95" customHeight="1" x14ac:dyDescent="0.2">
      <c r="A24" s="99" t="s">
        <v>10</v>
      </c>
      <c r="B24" s="99"/>
      <c r="C24" s="99"/>
      <c r="D24" s="99"/>
      <c r="E24" s="99"/>
      <c r="F24" s="99"/>
    </row>
    <row r="25" spans="1:6" s="34" customFormat="1" ht="15.95" customHeight="1" x14ac:dyDescent="0.2">
      <c r="A25" s="99" t="s">
        <v>11</v>
      </c>
      <c r="B25" s="99"/>
      <c r="C25" s="99"/>
      <c r="D25" s="99"/>
      <c r="E25" s="99"/>
      <c r="F25" s="99"/>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H15" sqref="H15"/>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0" t="s">
        <v>0</v>
      </c>
      <c r="B1" s="120" t="s">
        <v>202</v>
      </c>
      <c r="C1" s="121"/>
      <c r="D1" s="120" t="s">
        <v>76</v>
      </c>
      <c r="E1" s="121"/>
    </row>
    <row r="2" spans="1:5" ht="15.75" x14ac:dyDescent="0.25">
      <c r="A2" s="38" t="s">
        <v>133</v>
      </c>
      <c r="B2" s="38" t="s">
        <v>134</v>
      </c>
      <c r="C2" s="38" t="s">
        <v>1</v>
      </c>
      <c r="D2" s="38" t="s">
        <v>3</v>
      </c>
      <c r="E2" s="38" t="s">
        <v>1</v>
      </c>
    </row>
    <row r="3" spans="1:5" x14ac:dyDescent="0.25">
      <c r="A3" s="10" t="s">
        <v>33</v>
      </c>
      <c r="B3" s="81">
        <v>0</v>
      </c>
      <c r="C3" s="81">
        <v>1491884</v>
      </c>
      <c r="D3" s="81">
        <v>0</v>
      </c>
      <c r="E3" s="81">
        <v>206468</v>
      </c>
    </row>
    <row r="4" spans="1:5" x14ac:dyDescent="0.25">
      <c r="A4" s="11" t="s">
        <v>136</v>
      </c>
      <c r="B4" s="80">
        <v>0</v>
      </c>
      <c r="C4" s="80">
        <v>695262</v>
      </c>
      <c r="D4" s="80">
        <v>0</v>
      </c>
      <c r="E4" s="80">
        <v>105046</v>
      </c>
    </row>
    <row r="5" spans="1:5" x14ac:dyDescent="0.25">
      <c r="A5" s="11" t="s">
        <v>141</v>
      </c>
      <c r="B5" s="80">
        <v>0</v>
      </c>
      <c r="C5" s="80">
        <v>796622</v>
      </c>
      <c r="D5" s="80">
        <v>0</v>
      </c>
      <c r="E5" s="80">
        <v>101422</v>
      </c>
    </row>
    <row r="6" spans="1:5" x14ac:dyDescent="0.25">
      <c r="A6" s="10" t="s">
        <v>35</v>
      </c>
      <c r="B6" s="81">
        <v>3619657</v>
      </c>
      <c r="C6" s="81">
        <v>7193240</v>
      </c>
      <c r="D6" s="81">
        <v>964147</v>
      </c>
      <c r="E6" s="81">
        <v>2208845</v>
      </c>
    </row>
    <row r="7" spans="1:5" x14ac:dyDescent="0.25">
      <c r="A7" s="11" t="s">
        <v>135</v>
      </c>
      <c r="B7" s="80">
        <v>0</v>
      </c>
      <c r="C7" s="80">
        <v>175299</v>
      </c>
      <c r="D7" s="80">
        <v>0</v>
      </c>
      <c r="E7" s="80">
        <v>46463</v>
      </c>
    </row>
    <row r="8" spans="1:5" x14ac:dyDescent="0.25">
      <c r="A8" s="11" t="s">
        <v>136</v>
      </c>
      <c r="B8" s="80">
        <v>1616904</v>
      </c>
      <c r="C8" s="80">
        <v>3532536</v>
      </c>
      <c r="D8" s="80">
        <v>462868</v>
      </c>
      <c r="E8" s="80">
        <v>931803</v>
      </c>
    </row>
    <row r="9" spans="1:5" x14ac:dyDescent="0.25">
      <c r="A9" s="11" t="s">
        <v>137</v>
      </c>
      <c r="B9" s="80">
        <v>1981034</v>
      </c>
      <c r="C9" s="80">
        <v>3101280</v>
      </c>
      <c r="D9" s="80">
        <v>495828</v>
      </c>
      <c r="E9" s="80">
        <v>1173018</v>
      </c>
    </row>
    <row r="10" spans="1:5" x14ac:dyDescent="0.25">
      <c r="A10" s="11" t="s">
        <v>138</v>
      </c>
      <c r="B10" s="80">
        <v>21719</v>
      </c>
      <c r="C10" s="80">
        <v>384125</v>
      </c>
      <c r="D10" s="80">
        <v>5451</v>
      </c>
      <c r="E10" s="80">
        <v>57561</v>
      </c>
    </row>
    <row r="11" spans="1:5" x14ac:dyDescent="0.25">
      <c r="A11" s="10" t="s">
        <v>36</v>
      </c>
      <c r="B11" s="81">
        <v>0</v>
      </c>
      <c r="C11" s="81">
        <v>940786</v>
      </c>
      <c r="D11" s="81">
        <v>0</v>
      </c>
      <c r="E11" s="81">
        <v>417233</v>
      </c>
    </row>
    <row r="12" spans="1:5" ht="17.25" customHeight="1" x14ac:dyDescent="0.25">
      <c r="A12" s="11" t="s">
        <v>144</v>
      </c>
      <c r="B12" s="80">
        <v>0</v>
      </c>
      <c r="C12" s="80">
        <v>57245</v>
      </c>
      <c r="D12" s="80">
        <v>0</v>
      </c>
      <c r="E12" s="80">
        <v>29677</v>
      </c>
    </row>
    <row r="13" spans="1:5" ht="15.95" customHeight="1" x14ac:dyDescent="0.25">
      <c r="A13" s="11" t="s">
        <v>139</v>
      </c>
      <c r="B13" s="80">
        <v>0</v>
      </c>
      <c r="C13" s="80">
        <v>883541</v>
      </c>
      <c r="D13" s="80">
        <v>0</v>
      </c>
      <c r="E13" s="80">
        <v>387556</v>
      </c>
    </row>
    <row r="14" spans="1:5" ht="15.95" customHeight="1" x14ac:dyDescent="0.25">
      <c r="A14" s="4" t="s">
        <v>8</v>
      </c>
      <c r="B14" s="81">
        <v>3619657</v>
      </c>
      <c r="C14" s="81">
        <v>9625910</v>
      </c>
      <c r="D14" s="81">
        <v>964147</v>
      </c>
      <c r="E14" s="81">
        <v>2832546</v>
      </c>
    </row>
    <row r="15" spans="1:5" x14ac:dyDescent="0.25">
      <c r="C15" s="29"/>
      <c r="D15" s="29"/>
      <c r="E15"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23" sqref="D23"/>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9"/>
      <c r="B1" s="122" t="s">
        <v>202</v>
      </c>
      <c r="C1" s="122"/>
      <c r="D1" s="122"/>
      <c r="E1" s="122" t="s">
        <v>76</v>
      </c>
      <c r="F1" s="122"/>
      <c r="G1" s="122"/>
    </row>
    <row r="2" spans="1:7" ht="15.75" x14ac:dyDescent="0.25">
      <c r="A2" s="38" t="s">
        <v>133</v>
      </c>
      <c r="B2" s="38" t="s">
        <v>201</v>
      </c>
      <c r="C2" s="38" t="s">
        <v>39</v>
      </c>
      <c r="D2" s="38" t="s">
        <v>36</v>
      </c>
      <c r="E2" s="38" t="s">
        <v>38</v>
      </c>
      <c r="F2" s="38" t="s">
        <v>39</v>
      </c>
      <c r="G2" s="38" t="s">
        <v>36</v>
      </c>
    </row>
    <row r="3" spans="1:7" x14ac:dyDescent="0.25">
      <c r="A3" s="10" t="s">
        <v>33</v>
      </c>
      <c r="B3" s="81">
        <v>66879</v>
      </c>
      <c r="C3" s="81">
        <v>722600</v>
      </c>
      <c r="D3" s="81">
        <v>702405</v>
      </c>
      <c r="E3" s="81">
        <v>16877</v>
      </c>
      <c r="F3" s="81">
        <v>80145</v>
      </c>
      <c r="G3" s="81">
        <v>109445</v>
      </c>
    </row>
    <row r="4" spans="1:7" x14ac:dyDescent="0.25">
      <c r="A4" s="11" t="s">
        <v>136</v>
      </c>
      <c r="B4" s="80">
        <v>0</v>
      </c>
      <c r="C4" s="80">
        <v>0</v>
      </c>
      <c r="D4" s="80">
        <v>695262</v>
      </c>
      <c r="E4" s="80">
        <v>0</v>
      </c>
      <c r="F4" s="80">
        <v>0</v>
      </c>
      <c r="G4" s="80">
        <v>105046</v>
      </c>
    </row>
    <row r="5" spans="1:7" x14ac:dyDescent="0.25">
      <c r="A5" s="11" t="s">
        <v>141</v>
      </c>
      <c r="B5" s="80">
        <v>66879</v>
      </c>
      <c r="C5" s="80">
        <v>722600</v>
      </c>
      <c r="D5" s="80">
        <v>7143</v>
      </c>
      <c r="E5" s="80">
        <v>16877</v>
      </c>
      <c r="F5" s="80">
        <v>80145</v>
      </c>
      <c r="G5" s="80">
        <v>4399</v>
      </c>
    </row>
    <row r="6" spans="1:7" x14ac:dyDescent="0.25">
      <c r="A6" s="11" t="s">
        <v>138</v>
      </c>
      <c r="B6" s="80" t="s">
        <v>196</v>
      </c>
      <c r="C6" s="80" t="s">
        <v>196</v>
      </c>
      <c r="D6" s="80" t="s">
        <v>196</v>
      </c>
      <c r="E6" s="80" t="s">
        <v>196</v>
      </c>
      <c r="F6" s="80" t="s">
        <v>196</v>
      </c>
      <c r="G6" s="80" t="s">
        <v>196</v>
      </c>
    </row>
    <row r="7" spans="1:7" x14ac:dyDescent="0.25">
      <c r="A7" s="10" t="s">
        <v>35</v>
      </c>
      <c r="B7" s="81">
        <v>910163</v>
      </c>
      <c r="C7" s="81">
        <v>4004206</v>
      </c>
      <c r="D7" s="81">
        <v>5898528</v>
      </c>
      <c r="E7" s="81">
        <v>367071</v>
      </c>
      <c r="F7" s="81">
        <v>1253784</v>
      </c>
      <c r="G7" s="81">
        <v>1552138</v>
      </c>
    </row>
    <row r="8" spans="1:7" x14ac:dyDescent="0.25">
      <c r="A8" s="11" t="s">
        <v>135</v>
      </c>
      <c r="B8" s="80">
        <v>0</v>
      </c>
      <c r="C8" s="80">
        <v>0</v>
      </c>
      <c r="D8" s="80">
        <v>175299</v>
      </c>
      <c r="E8" s="80">
        <v>0</v>
      </c>
      <c r="F8" s="80">
        <v>0</v>
      </c>
      <c r="G8" s="80">
        <v>46463</v>
      </c>
    </row>
    <row r="9" spans="1:7" x14ac:dyDescent="0.25">
      <c r="A9" s="11" t="s">
        <v>136</v>
      </c>
      <c r="B9" s="80">
        <v>0</v>
      </c>
      <c r="C9" s="80">
        <v>0</v>
      </c>
      <c r="D9" s="80">
        <v>5149440</v>
      </c>
      <c r="E9" s="80">
        <v>0</v>
      </c>
      <c r="F9" s="80">
        <v>0</v>
      </c>
      <c r="G9" s="80">
        <v>1394671</v>
      </c>
    </row>
    <row r="10" spans="1:7" x14ac:dyDescent="0.25">
      <c r="A10" s="11" t="s">
        <v>137</v>
      </c>
      <c r="B10" s="70">
        <v>910163</v>
      </c>
      <c r="C10" s="70">
        <v>4004206</v>
      </c>
      <c r="D10" s="70">
        <v>167945</v>
      </c>
      <c r="E10" s="80">
        <v>367071</v>
      </c>
      <c r="F10" s="80">
        <v>1253784</v>
      </c>
      <c r="G10" s="80">
        <v>47992</v>
      </c>
    </row>
    <row r="11" spans="1:7" x14ac:dyDescent="0.25">
      <c r="A11" s="11" t="s">
        <v>138</v>
      </c>
      <c r="B11" s="80">
        <v>0</v>
      </c>
      <c r="C11" s="80">
        <v>0</v>
      </c>
      <c r="D11" s="80">
        <v>405844</v>
      </c>
      <c r="E11" s="80">
        <v>0</v>
      </c>
      <c r="F11" s="80">
        <v>0</v>
      </c>
      <c r="G11" s="80">
        <v>63012</v>
      </c>
    </row>
    <row r="12" spans="1:7" s="30" customFormat="1" x14ac:dyDescent="0.25">
      <c r="A12" s="10" t="s">
        <v>66</v>
      </c>
      <c r="B12" s="81">
        <v>0</v>
      </c>
      <c r="C12" s="81">
        <v>0</v>
      </c>
      <c r="D12" s="81">
        <v>940786</v>
      </c>
      <c r="E12" s="81">
        <v>0</v>
      </c>
      <c r="F12" s="81">
        <v>0</v>
      </c>
      <c r="G12" s="81">
        <v>417233</v>
      </c>
    </row>
    <row r="13" spans="1:7" x14ac:dyDescent="0.25">
      <c r="A13" s="4" t="s">
        <v>8</v>
      </c>
      <c r="B13" s="81">
        <v>977042</v>
      </c>
      <c r="C13" s="81">
        <v>4726806</v>
      </c>
      <c r="D13" s="81">
        <v>7541719</v>
      </c>
      <c r="E13" s="81">
        <v>383948</v>
      </c>
      <c r="F13" s="81">
        <v>1333929</v>
      </c>
      <c r="G13" s="81">
        <v>2078816</v>
      </c>
    </row>
    <row r="14" spans="1:7" ht="15" customHeight="1" x14ac:dyDescent="0.25">
      <c r="A14" s="117" t="s">
        <v>142</v>
      </c>
      <c r="B14" s="118"/>
      <c r="C14" s="118"/>
      <c r="D14" s="118"/>
      <c r="E14" s="118"/>
      <c r="F14" s="118"/>
      <c r="G14" s="119"/>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 sqref="F2"/>
    </sheetView>
  </sheetViews>
  <sheetFormatPr defaultRowHeight="15" x14ac:dyDescent="0.25"/>
  <cols>
    <col min="1" max="1" width="20.7109375" bestFit="1" customWidth="1"/>
    <col min="2" max="4" width="14.7109375" customWidth="1"/>
  </cols>
  <sheetData>
    <row r="1" spans="1:4" ht="68.25" customHeight="1" x14ac:dyDescent="0.25">
      <c r="A1" s="107" t="s">
        <v>211</v>
      </c>
      <c r="B1" s="107"/>
      <c r="C1" s="107"/>
      <c r="D1" s="107"/>
    </row>
    <row r="2" spans="1:4" ht="25.5" customHeight="1" x14ac:dyDescent="0.25">
      <c r="A2" s="107" t="s">
        <v>81</v>
      </c>
      <c r="B2" s="107"/>
      <c r="C2" s="107"/>
      <c r="D2" s="107"/>
    </row>
    <row r="3" spans="1:4" ht="15" customHeight="1" x14ac:dyDescent="0.25">
      <c r="A3" s="107" t="s">
        <v>82</v>
      </c>
      <c r="B3" s="107"/>
      <c r="C3" s="107"/>
      <c r="D3" s="107"/>
    </row>
    <row r="4" spans="1:4" ht="15" customHeight="1" x14ac:dyDescent="0.25">
      <c r="A4" s="113" t="s">
        <v>83</v>
      </c>
      <c r="B4" s="114"/>
      <c r="C4" s="114"/>
      <c r="D4" s="114"/>
    </row>
    <row r="5" spans="1:4" ht="15" customHeight="1" x14ac:dyDescent="0.25">
      <c r="A5" s="107" t="s">
        <v>84</v>
      </c>
      <c r="B5" s="107"/>
      <c r="C5" s="107"/>
      <c r="D5" s="107"/>
    </row>
    <row r="6" spans="1:4" ht="25.5" customHeight="1" x14ac:dyDescent="0.25">
      <c r="A6" s="107" t="s">
        <v>85</v>
      </c>
      <c r="B6" s="107"/>
      <c r="C6" s="107"/>
      <c r="D6" s="107"/>
    </row>
    <row r="7" spans="1:4" x14ac:dyDescent="0.25">
      <c r="A7" s="107" t="s">
        <v>206</v>
      </c>
      <c r="B7" s="107"/>
      <c r="C7" s="107"/>
      <c r="D7" s="107"/>
    </row>
    <row r="8" spans="1:4" ht="30" customHeight="1" x14ac:dyDescent="0.25">
      <c r="A8" s="108" t="s">
        <v>12</v>
      </c>
      <c r="B8" s="108"/>
      <c r="C8" s="108"/>
      <c r="D8" s="108"/>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27" sqref="E27"/>
    </sheetView>
  </sheetViews>
  <sheetFormatPr defaultRowHeight="15" x14ac:dyDescent="0.25"/>
  <cols>
    <col min="1" max="1" width="20.7109375" style="5" bestFit="1" customWidth="1"/>
    <col min="2" max="4" width="14.7109375" style="5" customWidth="1"/>
    <col min="5" max="16384" width="9.140625" style="5"/>
  </cols>
  <sheetData>
    <row r="1" spans="1:4" x14ac:dyDescent="0.25">
      <c r="A1" s="50" t="s">
        <v>133</v>
      </c>
      <c r="B1" s="37" t="s">
        <v>134</v>
      </c>
      <c r="C1" s="37" t="s">
        <v>1</v>
      </c>
      <c r="D1" s="37" t="s">
        <v>8</v>
      </c>
    </row>
    <row r="2" spans="1:4" x14ac:dyDescent="0.25">
      <c r="A2" s="45" t="s">
        <v>33</v>
      </c>
      <c r="B2" s="81">
        <v>0</v>
      </c>
      <c r="C2" s="81">
        <v>7</v>
      </c>
      <c r="D2" s="81">
        <v>7</v>
      </c>
    </row>
    <row r="3" spans="1:4" x14ac:dyDescent="0.25">
      <c r="A3" s="9" t="s">
        <v>203</v>
      </c>
      <c r="B3" s="80">
        <v>0</v>
      </c>
      <c r="C3" s="80">
        <v>7</v>
      </c>
      <c r="D3" s="80">
        <v>7</v>
      </c>
    </row>
    <row r="4" spans="1:4" x14ac:dyDescent="0.25">
      <c r="A4" s="45" t="s">
        <v>35</v>
      </c>
      <c r="B4" s="81">
        <v>6460</v>
      </c>
      <c r="C4" s="81">
        <v>63</v>
      </c>
      <c r="D4" s="81">
        <v>6523</v>
      </c>
    </row>
    <row r="5" spans="1:4" x14ac:dyDescent="0.25">
      <c r="A5" s="9" t="s">
        <v>194</v>
      </c>
      <c r="B5" s="80">
        <v>2591</v>
      </c>
      <c r="C5" s="80">
        <v>18</v>
      </c>
      <c r="D5" s="80">
        <v>2609</v>
      </c>
    </row>
    <row r="6" spans="1:4" x14ac:dyDescent="0.25">
      <c r="A6" s="9" t="s">
        <v>141</v>
      </c>
      <c r="B6" s="80">
        <v>3869</v>
      </c>
      <c r="C6" s="80">
        <v>45</v>
      </c>
      <c r="D6" s="80">
        <v>3914</v>
      </c>
    </row>
    <row r="7" spans="1:4" x14ac:dyDescent="0.25">
      <c r="A7" s="45" t="s">
        <v>36</v>
      </c>
      <c r="B7" s="81">
        <v>7</v>
      </c>
      <c r="C7" s="81">
        <v>25</v>
      </c>
      <c r="D7" s="81">
        <v>32</v>
      </c>
    </row>
    <row r="8" spans="1:4" x14ac:dyDescent="0.25">
      <c r="A8" s="45" t="s">
        <v>8</v>
      </c>
      <c r="B8" s="81">
        <v>6467</v>
      </c>
      <c r="C8" s="81">
        <v>95</v>
      </c>
      <c r="D8" s="81">
        <v>6562</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16" sqref="C16"/>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201</v>
      </c>
      <c r="C1" s="37" t="s">
        <v>39</v>
      </c>
      <c r="D1" s="37" t="s">
        <v>36</v>
      </c>
      <c r="E1" s="37" t="s">
        <v>8</v>
      </c>
    </row>
    <row r="2" spans="1:5" x14ac:dyDescent="0.25">
      <c r="A2" s="45" t="s">
        <v>33</v>
      </c>
      <c r="B2" s="81">
        <v>3</v>
      </c>
      <c r="C2" s="81">
        <v>4</v>
      </c>
      <c r="D2" s="81">
        <v>0</v>
      </c>
      <c r="E2" s="81">
        <v>7</v>
      </c>
    </row>
    <row r="3" spans="1:5" x14ac:dyDescent="0.25">
      <c r="A3" s="45" t="s">
        <v>35</v>
      </c>
      <c r="B3" s="81">
        <v>1999</v>
      </c>
      <c r="C3" s="81">
        <v>1912</v>
      </c>
      <c r="D3" s="81">
        <v>2612</v>
      </c>
      <c r="E3" s="81">
        <v>6523</v>
      </c>
    </row>
    <row r="4" spans="1:5" x14ac:dyDescent="0.25">
      <c r="A4" s="45" t="s">
        <v>36</v>
      </c>
      <c r="B4" s="81">
        <v>0</v>
      </c>
      <c r="C4" s="81">
        <v>0</v>
      </c>
      <c r="D4" s="81">
        <v>32</v>
      </c>
      <c r="E4" s="81">
        <v>32</v>
      </c>
    </row>
    <row r="5" spans="1:5" x14ac:dyDescent="0.25">
      <c r="A5" s="46" t="s">
        <v>8</v>
      </c>
      <c r="B5" s="81">
        <v>2002</v>
      </c>
      <c r="C5" s="81">
        <v>1916</v>
      </c>
      <c r="D5" s="81">
        <v>2644</v>
      </c>
      <c r="E5" s="81">
        <v>6562</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D17" sqref="D17"/>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0" t="s">
        <v>0</v>
      </c>
      <c r="B1" s="123" t="s">
        <v>143</v>
      </c>
      <c r="C1" s="123"/>
      <c r="D1" s="123" t="s">
        <v>76</v>
      </c>
      <c r="E1" s="123"/>
    </row>
    <row r="2" spans="1:5" x14ac:dyDescent="0.25">
      <c r="A2" s="37" t="s">
        <v>133</v>
      </c>
      <c r="B2" s="37" t="s">
        <v>134</v>
      </c>
      <c r="C2" s="37" t="s">
        <v>1</v>
      </c>
      <c r="D2" s="37" t="s">
        <v>3</v>
      </c>
      <c r="E2" s="37" t="s">
        <v>1</v>
      </c>
    </row>
    <row r="3" spans="1:5" x14ac:dyDescent="0.25">
      <c r="A3" s="45" t="s">
        <v>33</v>
      </c>
      <c r="B3" s="80">
        <v>0</v>
      </c>
      <c r="C3" s="80">
        <v>9</v>
      </c>
      <c r="D3" s="80">
        <v>0</v>
      </c>
      <c r="E3" s="57">
        <v>5</v>
      </c>
    </row>
    <row r="4" spans="1:5" x14ac:dyDescent="0.25">
      <c r="A4" s="45" t="s">
        <v>35</v>
      </c>
      <c r="B4" s="80">
        <v>5011</v>
      </c>
      <c r="C4" s="80">
        <v>42</v>
      </c>
      <c r="D4" s="80">
        <v>7908</v>
      </c>
      <c r="E4" s="57">
        <v>84</v>
      </c>
    </row>
    <row r="5" spans="1:5" s="39" customFormat="1" x14ac:dyDescent="0.25">
      <c r="A5" s="45" t="s">
        <v>66</v>
      </c>
      <c r="B5" s="80">
        <v>7</v>
      </c>
      <c r="C5" s="80">
        <v>34</v>
      </c>
      <c r="D5" s="80">
        <v>7</v>
      </c>
      <c r="E5" s="80">
        <v>16</v>
      </c>
    </row>
    <row r="6" spans="1:5" ht="15.95" customHeight="1" x14ac:dyDescent="0.25">
      <c r="A6" s="46" t="s">
        <v>8</v>
      </c>
      <c r="B6" s="81">
        <v>5018</v>
      </c>
      <c r="C6" s="81">
        <v>85</v>
      </c>
      <c r="D6" s="81">
        <v>7915</v>
      </c>
      <c r="E6" s="81">
        <v>105</v>
      </c>
    </row>
    <row r="7" spans="1:5" ht="18" customHeight="1" x14ac:dyDescent="0.25">
      <c r="A7" s="109" t="s">
        <v>142</v>
      </c>
      <c r="B7" s="110"/>
      <c r="C7" s="110"/>
      <c r="D7" s="110"/>
      <c r="E7" s="111"/>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E11" sqref="E11"/>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0" t="s">
        <v>0</v>
      </c>
      <c r="B1" s="123" t="s">
        <v>202</v>
      </c>
      <c r="C1" s="123"/>
      <c r="D1" s="123"/>
      <c r="E1" s="123" t="s">
        <v>76</v>
      </c>
      <c r="F1" s="123"/>
      <c r="G1" s="123"/>
    </row>
    <row r="2" spans="1:7" x14ac:dyDescent="0.25">
      <c r="A2" s="37" t="s">
        <v>133</v>
      </c>
      <c r="B2" s="37" t="s">
        <v>201</v>
      </c>
      <c r="C2" s="37" t="s">
        <v>39</v>
      </c>
      <c r="D2" s="37" t="s">
        <v>36</v>
      </c>
      <c r="E2" s="37" t="s">
        <v>38</v>
      </c>
      <c r="F2" s="37" t="s">
        <v>39</v>
      </c>
      <c r="G2" s="37" t="s">
        <v>36</v>
      </c>
    </row>
    <row r="3" spans="1:7" x14ac:dyDescent="0.25">
      <c r="A3" s="45" t="s">
        <v>33</v>
      </c>
      <c r="B3" s="80">
        <v>4</v>
      </c>
      <c r="C3" s="80">
        <v>5</v>
      </c>
      <c r="D3" s="80">
        <v>0</v>
      </c>
      <c r="E3" s="80">
        <v>2</v>
      </c>
      <c r="F3" s="80">
        <v>3</v>
      </c>
      <c r="G3" s="80">
        <v>0</v>
      </c>
    </row>
    <row r="4" spans="1:7" x14ac:dyDescent="0.25">
      <c r="A4" s="45" t="s">
        <v>35</v>
      </c>
      <c r="B4" s="80">
        <v>1036</v>
      </c>
      <c r="C4" s="80">
        <v>1114</v>
      </c>
      <c r="D4" s="80">
        <v>2903</v>
      </c>
      <c r="E4" s="80">
        <v>2962</v>
      </c>
      <c r="F4" s="80">
        <v>2709</v>
      </c>
      <c r="G4" s="80">
        <v>2321</v>
      </c>
    </row>
    <row r="5" spans="1:7" s="40" customFormat="1" x14ac:dyDescent="0.25">
      <c r="A5" s="45" t="s">
        <v>66</v>
      </c>
      <c r="B5" s="80">
        <v>0</v>
      </c>
      <c r="C5" s="80">
        <v>0</v>
      </c>
      <c r="D5" s="80">
        <v>41</v>
      </c>
      <c r="E5" s="80">
        <v>0</v>
      </c>
      <c r="F5" s="80">
        <v>0</v>
      </c>
      <c r="G5" s="80">
        <v>23</v>
      </c>
    </row>
    <row r="6" spans="1:7" x14ac:dyDescent="0.25">
      <c r="A6" s="46" t="s">
        <v>8</v>
      </c>
      <c r="B6" s="81">
        <v>1040</v>
      </c>
      <c r="C6" s="81">
        <v>1119</v>
      </c>
      <c r="D6" s="81">
        <v>2944</v>
      </c>
      <c r="E6" s="81">
        <v>2964</v>
      </c>
      <c r="F6" s="81">
        <v>2712</v>
      </c>
      <c r="G6" s="81">
        <v>2344</v>
      </c>
    </row>
    <row r="7" spans="1:7" ht="19.5" customHeight="1" x14ac:dyDescent="0.25">
      <c r="A7" s="117" t="s">
        <v>142</v>
      </c>
      <c r="B7" s="118"/>
      <c r="C7" s="118"/>
      <c r="D7" s="118"/>
      <c r="E7" s="118"/>
      <c r="F7" s="118"/>
      <c r="G7" s="119"/>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17" sqref="E17"/>
    </sheetView>
  </sheetViews>
  <sheetFormatPr defaultRowHeight="15" x14ac:dyDescent="0.25"/>
  <cols>
    <col min="1" max="1" width="20.7109375" bestFit="1" customWidth="1"/>
    <col min="2" max="4" width="14.7109375" customWidth="1"/>
  </cols>
  <sheetData>
    <row r="1" spans="1:4" ht="72" customHeight="1" x14ac:dyDescent="0.25">
      <c r="A1" s="108" t="s">
        <v>213</v>
      </c>
      <c r="B1" s="108"/>
      <c r="C1" s="108"/>
      <c r="D1" s="108"/>
    </row>
    <row r="2" spans="1:4" ht="25.5" customHeight="1" x14ac:dyDescent="0.25">
      <c r="A2" s="107" t="s">
        <v>81</v>
      </c>
      <c r="B2" s="107"/>
      <c r="C2" s="107"/>
      <c r="D2" s="107"/>
    </row>
    <row r="3" spans="1:4" x14ac:dyDescent="0.25">
      <c r="A3" s="107" t="s">
        <v>82</v>
      </c>
      <c r="B3" s="107"/>
      <c r="C3" s="107"/>
      <c r="D3" s="107"/>
    </row>
    <row r="4" spans="1:4" x14ac:dyDescent="0.25">
      <c r="A4" s="108" t="s">
        <v>145</v>
      </c>
      <c r="B4" s="108"/>
      <c r="C4" s="108"/>
      <c r="D4" s="108"/>
    </row>
    <row r="5" spans="1:4" x14ac:dyDescent="0.25">
      <c r="A5" s="109" t="s">
        <v>146</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19" sqref="D19"/>
    </sheetView>
  </sheetViews>
  <sheetFormatPr defaultRowHeight="15" x14ac:dyDescent="0.25"/>
  <cols>
    <col min="1" max="1" width="20.7109375" style="5" bestFit="1" customWidth="1"/>
    <col min="2" max="4" width="14.7109375" style="5" customWidth="1"/>
    <col min="5" max="16384" width="9.140625" style="5"/>
  </cols>
  <sheetData>
    <row r="1" spans="1:4" x14ac:dyDescent="0.25">
      <c r="A1" s="50" t="s">
        <v>133</v>
      </c>
      <c r="B1" s="37" t="s">
        <v>134</v>
      </c>
      <c r="C1" s="37" t="s">
        <v>1</v>
      </c>
      <c r="D1" s="37" t="s">
        <v>8</v>
      </c>
    </row>
    <row r="2" spans="1:4" x14ac:dyDescent="0.25">
      <c r="A2" s="45" t="s">
        <v>33</v>
      </c>
      <c r="B2" s="81">
        <v>0</v>
      </c>
      <c r="C2" s="81">
        <v>400</v>
      </c>
      <c r="D2" s="81">
        <v>400</v>
      </c>
    </row>
    <row r="3" spans="1:4" x14ac:dyDescent="0.25">
      <c r="A3" s="45" t="s">
        <v>35</v>
      </c>
      <c r="B3" s="81">
        <v>195576</v>
      </c>
      <c r="C3" s="81">
        <v>2832</v>
      </c>
      <c r="D3" s="81">
        <v>198408</v>
      </c>
    </row>
    <row r="4" spans="1:4" x14ac:dyDescent="0.25">
      <c r="A4" s="9" t="s">
        <v>34</v>
      </c>
      <c r="B4" s="80">
        <v>77166</v>
      </c>
      <c r="C4" s="80">
        <v>298</v>
      </c>
      <c r="D4" s="81">
        <v>77464</v>
      </c>
    </row>
    <row r="5" spans="1:4" x14ac:dyDescent="0.25">
      <c r="A5" s="9" t="s">
        <v>158</v>
      </c>
      <c r="B5" s="80">
        <v>116045</v>
      </c>
      <c r="C5" s="80">
        <v>2444</v>
      </c>
      <c r="D5" s="81">
        <v>118489</v>
      </c>
    </row>
    <row r="6" spans="1:4" x14ac:dyDescent="0.25">
      <c r="A6" s="9" t="s">
        <v>36</v>
      </c>
      <c r="B6" s="80">
        <v>2365</v>
      </c>
      <c r="C6" s="80">
        <v>90</v>
      </c>
      <c r="D6" s="81">
        <v>2455</v>
      </c>
    </row>
    <row r="7" spans="1:4" x14ac:dyDescent="0.25">
      <c r="A7" s="45" t="s">
        <v>66</v>
      </c>
      <c r="B7" s="81">
        <v>5030</v>
      </c>
      <c r="C7" s="81">
        <v>7787</v>
      </c>
      <c r="D7" s="81">
        <v>12817</v>
      </c>
    </row>
    <row r="8" spans="1:4" x14ac:dyDescent="0.25">
      <c r="A8" s="6" t="s">
        <v>8</v>
      </c>
      <c r="B8" s="81">
        <v>200606</v>
      </c>
      <c r="C8" s="81">
        <v>11019</v>
      </c>
      <c r="D8" s="81">
        <v>211625</v>
      </c>
    </row>
    <row r="9" spans="1:4" ht="27" customHeight="1" x14ac:dyDescent="0.25">
      <c r="A9" s="108" t="s">
        <v>142</v>
      </c>
      <c r="B9" s="108"/>
      <c r="C9" s="108"/>
      <c r="D9" s="125"/>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D11" sqref="D11"/>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140</v>
      </c>
      <c r="C1" s="37" t="s">
        <v>39</v>
      </c>
      <c r="D1" s="37" t="s">
        <v>36</v>
      </c>
      <c r="E1" s="37" t="s">
        <v>8</v>
      </c>
    </row>
    <row r="2" spans="1:5" x14ac:dyDescent="0.25">
      <c r="A2" s="45" t="s">
        <v>198</v>
      </c>
      <c r="B2" s="81">
        <v>30169</v>
      </c>
      <c r="C2" s="81">
        <v>88656</v>
      </c>
      <c r="D2" s="81">
        <v>79983</v>
      </c>
      <c r="E2" s="81">
        <v>198808</v>
      </c>
    </row>
    <row r="3" spans="1:5" x14ac:dyDescent="0.25">
      <c r="A3" s="45" t="s">
        <v>66</v>
      </c>
      <c r="B3" s="81">
        <v>0</v>
      </c>
      <c r="C3" s="81">
        <v>0</v>
      </c>
      <c r="D3" s="81">
        <v>12817</v>
      </c>
      <c r="E3" s="81">
        <v>12817</v>
      </c>
    </row>
    <row r="4" spans="1:5" x14ac:dyDescent="0.25">
      <c r="A4" s="47" t="s">
        <v>8</v>
      </c>
      <c r="B4" s="81">
        <v>30169</v>
      </c>
      <c r="C4" s="81">
        <v>88656</v>
      </c>
      <c r="D4" s="81">
        <v>92800</v>
      </c>
      <c r="E4" s="81">
        <v>211625</v>
      </c>
    </row>
    <row r="5" spans="1:5" ht="15.75" customHeight="1" x14ac:dyDescent="0.25">
      <c r="A5" s="124" t="s">
        <v>142</v>
      </c>
      <c r="B5" s="124"/>
      <c r="C5" s="124"/>
      <c r="D5" s="124"/>
      <c r="E5" s="12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3" sqref="H13"/>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60"/>
      <c r="B1" s="63" t="s">
        <v>200</v>
      </c>
      <c r="C1" s="63" t="s">
        <v>204</v>
      </c>
      <c r="D1" s="63" t="s">
        <v>205</v>
      </c>
      <c r="E1" s="63" t="s">
        <v>208</v>
      </c>
      <c r="F1" s="63" t="s">
        <v>209</v>
      </c>
    </row>
    <row r="2" spans="1:6" x14ac:dyDescent="0.25">
      <c r="A2" s="59" t="s">
        <v>52</v>
      </c>
      <c r="B2" s="65">
        <v>34267</v>
      </c>
      <c r="C2" s="65">
        <v>53172</v>
      </c>
      <c r="D2" s="65">
        <v>46411</v>
      </c>
      <c r="E2" s="65">
        <v>83208</v>
      </c>
      <c r="F2" s="65">
        <f>SUM(F3:F4)</f>
        <v>86738</v>
      </c>
    </row>
    <row r="3" spans="1:6" x14ac:dyDescent="0.25">
      <c r="A3" s="61" t="s">
        <v>186</v>
      </c>
      <c r="B3" s="64">
        <v>15181</v>
      </c>
      <c r="C3" s="64">
        <v>28219</v>
      </c>
      <c r="D3" s="64">
        <v>23842</v>
      </c>
      <c r="E3" s="64">
        <v>34637</v>
      </c>
      <c r="F3" s="64">
        <v>36828</v>
      </c>
    </row>
    <row r="4" spans="1:6" x14ac:dyDescent="0.25">
      <c r="A4" s="61" t="s">
        <v>138</v>
      </c>
      <c r="B4" s="64">
        <v>19086</v>
      </c>
      <c r="C4" s="64">
        <v>24953</v>
      </c>
      <c r="D4" s="64">
        <v>22569</v>
      </c>
      <c r="E4" s="64">
        <v>48571</v>
      </c>
      <c r="F4" s="64">
        <v>49910</v>
      </c>
    </row>
    <row r="5" spans="1:6" x14ac:dyDescent="0.25">
      <c r="A5" s="62" t="s">
        <v>2</v>
      </c>
      <c r="B5" s="65">
        <v>1012</v>
      </c>
      <c r="C5" s="65">
        <v>2314</v>
      </c>
      <c r="D5" s="65">
        <v>1870</v>
      </c>
      <c r="E5" s="65">
        <v>1722</v>
      </c>
      <c r="F5" s="65">
        <f>SUM(F6:F7)</f>
        <v>2258</v>
      </c>
    </row>
    <row r="6" spans="1:6" x14ac:dyDescent="0.25">
      <c r="A6" s="61" t="s">
        <v>187</v>
      </c>
      <c r="B6" s="64">
        <v>684</v>
      </c>
      <c r="C6" s="64">
        <v>1582</v>
      </c>
      <c r="D6" s="64">
        <v>1335</v>
      </c>
      <c r="E6" s="64">
        <v>1229</v>
      </c>
      <c r="F6" s="64">
        <v>1399</v>
      </c>
    </row>
    <row r="7" spans="1:6" x14ac:dyDescent="0.25">
      <c r="A7" s="61" t="s">
        <v>138</v>
      </c>
      <c r="B7" s="55">
        <v>328</v>
      </c>
      <c r="C7" s="55">
        <v>732</v>
      </c>
      <c r="D7" s="55">
        <v>535</v>
      </c>
      <c r="E7" s="55">
        <v>493</v>
      </c>
      <c r="F7" s="55">
        <v>859</v>
      </c>
    </row>
    <row r="8" spans="1:6" x14ac:dyDescent="0.25">
      <c r="A8" s="62" t="s">
        <v>5</v>
      </c>
      <c r="B8" s="65">
        <v>23803</v>
      </c>
      <c r="C8" s="65">
        <v>19356</v>
      </c>
      <c r="D8" s="65">
        <v>12858</v>
      </c>
      <c r="E8" s="65">
        <v>11052</v>
      </c>
      <c r="F8" s="65">
        <f>SUM(F9:F10)</f>
        <v>13123</v>
      </c>
    </row>
    <row r="9" spans="1:6" x14ac:dyDescent="0.25">
      <c r="A9" s="61" t="s">
        <v>187</v>
      </c>
      <c r="B9" s="64">
        <v>12421</v>
      </c>
      <c r="C9" s="64">
        <v>10071</v>
      </c>
      <c r="D9" s="64">
        <v>6528</v>
      </c>
      <c r="E9" s="64">
        <v>4757</v>
      </c>
      <c r="F9" s="64">
        <v>5103</v>
      </c>
    </row>
    <row r="10" spans="1:6" x14ac:dyDescent="0.25">
      <c r="A10" s="61" t="s">
        <v>138</v>
      </c>
      <c r="B10" s="64">
        <v>11382</v>
      </c>
      <c r="C10" s="64">
        <v>9285</v>
      </c>
      <c r="D10" s="64">
        <v>6330</v>
      </c>
      <c r="E10" s="64">
        <v>6295</v>
      </c>
      <c r="F10" s="64">
        <v>8020</v>
      </c>
    </row>
    <row r="11" spans="1:6" x14ac:dyDescent="0.25">
      <c r="A11" s="62" t="s">
        <v>189</v>
      </c>
      <c r="B11" s="67" t="s">
        <v>4</v>
      </c>
      <c r="C11" s="67" t="s">
        <v>4</v>
      </c>
      <c r="D11" s="67" t="s">
        <v>4</v>
      </c>
      <c r="E11" s="67" t="s">
        <v>4</v>
      </c>
      <c r="F11" s="67" t="s">
        <v>4</v>
      </c>
    </row>
    <row r="12" spans="1:6" x14ac:dyDescent="0.25">
      <c r="A12" s="61" t="s">
        <v>187</v>
      </c>
      <c r="B12" s="66" t="s">
        <v>4</v>
      </c>
      <c r="C12" s="66" t="s">
        <v>4</v>
      </c>
      <c r="D12" s="66" t="s">
        <v>4</v>
      </c>
      <c r="E12" s="66" t="s">
        <v>4</v>
      </c>
      <c r="F12" s="66" t="s">
        <v>4</v>
      </c>
    </row>
    <row r="13" spans="1:6" x14ac:dyDescent="0.25">
      <c r="A13" s="61" t="s">
        <v>138</v>
      </c>
      <c r="B13" s="66" t="s">
        <v>4</v>
      </c>
      <c r="C13" s="66" t="s">
        <v>4</v>
      </c>
      <c r="D13" s="66" t="s">
        <v>4</v>
      </c>
      <c r="E13" s="66" t="s">
        <v>4</v>
      </c>
      <c r="F13" s="66" t="s">
        <v>4</v>
      </c>
    </row>
    <row r="14" spans="1:6" x14ac:dyDescent="0.25">
      <c r="A14" s="62" t="s">
        <v>6</v>
      </c>
      <c r="B14" s="67" t="s">
        <v>4</v>
      </c>
      <c r="C14" s="67" t="s">
        <v>4</v>
      </c>
      <c r="D14" s="67" t="s">
        <v>4</v>
      </c>
      <c r="E14" s="67" t="s">
        <v>4</v>
      </c>
      <c r="F14" s="67" t="s">
        <v>4</v>
      </c>
    </row>
    <row r="15" spans="1:6" x14ac:dyDescent="0.25">
      <c r="A15" s="61" t="s">
        <v>187</v>
      </c>
      <c r="B15" s="66" t="s">
        <v>4</v>
      </c>
      <c r="C15" s="66" t="s">
        <v>4</v>
      </c>
      <c r="D15" s="66" t="s">
        <v>4</v>
      </c>
      <c r="E15" s="66" t="s">
        <v>4</v>
      </c>
      <c r="F15" s="66" t="s">
        <v>4</v>
      </c>
    </row>
    <row r="16" spans="1:6" x14ac:dyDescent="0.25">
      <c r="A16" s="61" t="s">
        <v>138</v>
      </c>
      <c r="B16" s="66" t="s">
        <v>4</v>
      </c>
      <c r="C16" s="66" t="s">
        <v>4</v>
      </c>
      <c r="D16" s="66" t="s">
        <v>4</v>
      </c>
      <c r="E16" s="66" t="s">
        <v>4</v>
      </c>
      <c r="F16" s="66" t="s">
        <v>4</v>
      </c>
    </row>
    <row r="17" spans="1:6" x14ac:dyDescent="0.25">
      <c r="A17" s="62" t="s">
        <v>7</v>
      </c>
      <c r="B17" s="67" t="s">
        <v>4</v>
      </c>
      <c r="C17" s="67" t="s">
        <v>4</v>
      </c>
      <c r="D17" s="67" t="s">
        <v>4</v>
      </c>
      <c r="E17" s="67" t="s">
        <v>4</v>
      </c>
      <c r="F17" s="67" t="s">
        <v>4</v>
      </c>
    </row>
    <row r="18" spans="1:6" x14ac:dyDescent="0.25">
      <c r="A18" s="61" t="s">
        <v>187</v>
      </c>
      <c r="B18" s="64" t="s">
        <v>4</v>
      </c>
      <c r="C18" s="64" t="s">
        <v>4</v>
      </c>
      <c r="D18" s="64" t="s">
        <v>4</v>
      </c>
      <c r="E18" s="64" t="s">
        <v>4</v>
      </c>
      <c r="F18" s="64" t="s">
        <v>4</v>
      </c>
    </row>
    <row r="19" spans="1:6" x14ac:dyDescent="0.25">
      <c r="A19" s="61" t="s">
        <v>138</v>
      </c>
      <c r="B19" s="64" t="s">
        <v>4</v>
      </c>
      <c r="C19" s="64" t="s">
        <v>4</v>
      </c>
      <c r="D19" s="64" t="s">
        <v>4</v>
      </c>
      <c r="E19" s="64" t="s">
        <v>4</v>
      </c>
      <c r="F19" s="64" t="s">
        <v>4</v>
      </c>
    </row>
    <row r="20" spans="1:6" x14ac:dyDescent="0.25">
      <c r="A20" s="62" t="s">
        <v>8</v>
      </c>
      <c r="B20" s="65">
        <v>59082</v>
      </c>
      <c r="C20" s="65">
        <v>74842</v>
      </c>
      <c r="D20" s="65">
        <v>61139</v>
      </c>
      <c r="E20" s="65">
        <v>95982</v>
      </c>
      <c r="F20" s="65">
        <f>SUM(F8,F5,F2)</f>
        <v>102119</v>
      </c>
    </row>
    <row r="21" spans="1:6" x14ac:dyDescent="0.25">
      <c r="A21" s="92"/>
      <c r="B21" s="93"/>
      <c r="C21" s="93"/>
      <c r="D21" s="93"/>
      <c r="E21" s="93"/>
      <c r="F21" s="94"/>
    </row>
    <row r="22" spans="1:6" ht="108" customHeight="1" x14ac:dyDescent="0.25">
      <c r="A22" s="100" t="s">
        <v>191</v>
      </c>
      <c r="B22" s="101"/>
      <c r="C22" s="101"/>
      <c r="D22" s="101"/>
      <c r="E22" s="101"/>
      <c r="F22" s="102"/>
    </row>
    <row r="23" spans="1:6" ht="15" customHeight="1" x14ac:dyDescent="0.25">
      <c r="A23" s="100" t="s">
        <v>13</v>
      </c>
      <c r="B23" s="101"/>
      <c r="C23" s="101"/>
      <c r="D23" s="101"/>
      <c r="E23" s="101"/>
      <c r="F23" s="102"/>
    </row>
    <row r="24" spans="1:6" ht="18.75" customHeight="1" x14ac:dyDescent="0.25">
      <c r="A24" s="100" t="s">
        <v>14</v>
      </c>
      <c r="B24" s="101"/>
      <c r="C24" s="101"/>
      <c r="D24" s="101"/>
      <c r="E24" s="101"/>
      <c r="F24" s="102"/>
    </row>
    <row r="25" spans="1:6" ht="18" customHeight="1" x14ac:dyDescent="0.25">
      <c r="A25" s="100" t="s">
        <v>11</v>
      </c>
      <c r="B25" s="101"/>
      <c r="C25" s="101"/>
      <c r="D25" s="101"/>
      <c r="E25" s="101"/>
      <c r="F25" s="102"/>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12" sqref="D12"/>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50"/>
      <c r="B1" s="123" t="s">
        <v>143</v>
      </c>
      <c r="C1" s="123"/>
      <c r="D1" s="123" t="s">
        <v>76</v>
      </c>
      <c r="E1" s="123"/>
    </row>
    <row r="2" spans="1:5" x14ac:dyDescent="0.25">
      <c r="A2" s="37" t="s">
        <v>133</v>
      </c>
      <c r="B2" s="37" t="s">
        <v>134</v>
      </c>
      <c r="C2" s="37" t="s">
        <v>1</v>
      </c>
      <c r="D2" s="37" t="s">
        <v>3</v>
      </c>
      <c r="E2" s="37" t="s">
        <v>1</v>
      </c>
    </row>
    <row r="3" spans="1:5" x14ac:dyDescent="0.25">
      <c r="A3" s="45" t="s">
        <v>33</v>
      </c>
      <c r="B3" s="81">
        <v>0</v>
      </c>
      <c r="C3" s="81">
        <v>625</v>
      </c>
      <c r="D3" s="81">
        <v>0</v>
      </c>
      <c r="E3" s="81">
        <v>175</v>
      </c>
    </row>
    <row r="4" spans="1:5" x14ac:dyDescent="0.25">
      <c r="A4" s="45" t="s">
        <v>199</v>
      </c>
      <c r="B4" s="81">
        <v>192904</v>
      </c>
      <c r="C4" s="81">
        <v>11076</v>
      </c>
      <c r="D4" s="81">
        <v>208310</v>
      </c>
      <c r="E4" s="81">
        <v>10163</v>
      </c>
    </row>
    <row r="5" spans="1:5" ht="15.95" customHeight="1" x14ac:dyDescent="0.25">
      <c r="A5" s="46" t="s">
        <v>8</v>
      </c>
      <c r="B5" s="81">
        <v>192904</v>
      </c>
      <c r="C5" s="81">
        <v>11701</v>
      </c>
      <c r="D5" s="81">
        <v>208310</v>
      </c>
      <c r="E5" s="81">
        <v>10338</v>
      </c>
    </row>
    <row r="6" spans="1:5" ht="18.75" customHeight="1" x14ac:dyDescent="0.25">
      <c r="A6" s="124" t="s">
        <v>142</v>
      </c>
      <c r="B6" s="124"/>
      <c r="C6" s="124"/>
      <c r="D6" s="124"/>
      <c r="E6" s="124"/>
    </row>
    <row r="7" spans="1:5" x14ac:dyDescent="0.25">
      <c r="D7" s="31"/>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G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50" t="s">
        <v>0</v>
      </c>
      <c r="B1" s="123" t="s">
        <v>202</v>
      </c>
      <c r="C1" s="123"/>
      <c r="D1" s="123"/>
      <c r="E1" s="123" t="s">
        <v>76</v>
      </c>
      <c r="F1" s="123"/>
      <c r="G1" s="123"/>
    </row>
    <row r="2" spans="1:7" x14ac:dyDescent="0.25">
      <c r="A2" s="37" t="s">
        <v>133</v>
      </c>
      <c r="B2" s="37" t="s">
        <v>201</v>
      </c>
      <c r="C2" s="37" t="s">
        <v>39</v>
      </c>
      <c r="D2" s="37" t="s">
        <v>36</v>
      </c>
      <c r="E2" s="37" t="s">
        <v>38</v>
      </c>
      <c r="F2" s="37" t="s">
        <v>39</v>
      </c>
      <c r="G2" s="37" t="s">
        <v>36</v>
      </c>
    </row>
    <row r="3" spans="1:7" x14ac:dyDescent="0.25">
      <c r="A3" s="45" t="s">
        <v>198</v>
      </c>
      <c r="B3" s="81">
        <v>21541</v>
      </c>
      <c r="C3" s="81">
        <v>72135</v>
      </c>
      <c r="D3" s="81">
        <v>95752</v>
      </c>
      <c r="E3" s="81">
        <v>38798</v>
      </c>
      <c r="F3" s="81">
        <v>105178</v>
      </c>
      <c r="G3" s="81">
        <v>64216</v>
      </c>
    </row>
    <row r="4" spans="1:7" x14ac:dyDescent="0.25">
      <c r="A4" s="45" t="s">
        <v>66</v>
      </c>
      <c r="B4" s="80">
        <v>0</v>
      </c>
      <c r="C4" s="80">
        <v>0</v>
      </c>
      <c r="D4" s="81">
        <v>15178</v>
      </c>
      <c r="E4" s="81">
        <v>0</v>
      </c>
      <c r="F4" s="81">
        <v>0</v>
      </c>
      <c r="G4" s="81">
        <v>10457</v>
      </c>
    </row>
    <row r="5" spans="1:7" x14ac:dyDescent="0.25">
      <c r="A5" s="46" t="s">
        <v>8</v>
      </c>
      <c r="B5" s="81">
        <v>21541</v>
      </c>
      <c r="C5" s="81">
        <v>72135</v>
      </c>
      <c r="D5" s="81">
        <v>110930</v>
      </c>
      <c r="E5" s="81">
        <v>38798</v>
      </c>
      <c r="F5" s="81">
        <v>105178</v>
      </c>
      <c r="G5" s="81">
        <v>74673</v>
      </c>
    </row>
    <row r="6" spans="1:7" ht="20.25" customHeight="1" x14ac:dyDescent="0.25">
      <c r="A6" s="117" t="s">
        <v>142</v>
      </c>
      <c r="B6" s="118"/>
      <c r="C6" s="118"/>
      <c r="D6" s="118"/>
      <c r="E6" s="118"/>
      <c r="F6" s="118"/>
      <c r="G6" s="119"/>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108" t="s">
        <v>215</v>
      </c>
      <c r="B1" s="108"/>
      <c r="C1" s="108"/>
      <c r="D1" s="108"/>
    </row>
    <row r="2" spans="1:4" ht="25.5" customHeight="1" x14ac:dyDescent="0.25">
      <c r="A2" s="107" t="s">
        <v>81</v>
      </c>
      <c r="B2" s="107"/>
      <c r="C2" s="107"/>
      <c r="D2" s="107"/>
    </row>
    <row r="3" spans="1:4" x14ac:dyDescent="0.25">
      <c r="A3" s="107" t="s">
        <v>82</v>
      </c>
      <c r="B3" s="107"/>
      <c r="C3" s="107"/>
      <c r="D3" s="107"/>
    </row>
    <row r="4" spans="1:4" x14ac:dyDescent="0.25">
      <c r="A4" s="108" t="s">
        <v>145</v>
      </c>
      <c r="B4" s="108"/>
      <c r="C4" s="108"/>
      <c r="D4" s="108"/>
    </row>
    <row r="5" spans="1:4" x14ac:dyDescent="0.25">
      <c r="A5" s="109" t="s">
        <v>146</v>
      </c>
      <c r="B5" s="110"/>
      <c r="C5" s="110"/>
      <c r="D5" s="111"/>
    </row>
    <row r="6" spans="1:4" ht="25.5" customHeight="1" x14ac:dyDescent="0.25">
      <c r="A6" s="124" t="s">
        <v>12</v>
      </c>
      <c r="B6" s="124"/>
      <c r="C6" s="124"/>
      <c r="D6" s="124"/>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D25" sqref="D25"/>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8" t="s">
        <v>159</v>
      </c>
      <c r="B1" s="63" t="s">
        <v>200</v>
      </c>
      <c r="C1" s="63" t="s">
        <v>204</v>
      </c>
      <c r="D1" s="63" t="s">
        <v>205</v>
      </c>
      <c r="E1" s="63" t="s">
        <v>208</v>
      </c>
      <c r="F1" s="63" t="s">
        <v>209</v>
      </c>
    </row>
    <row r="2" spans="1:7" x14ac:dyDescent="0.25">
      <c r="A2" s="62" t="s">
        <v>160</v>
      </c>
      <c r="B2" s="41">
        <f t="shared" ref="B2:D2" si="0">0.85*5200000</f>
        <v>4420000</v>
      </c>
      <c r="C2" s="41">
        <f t="shared" si="0"/>
        <v>4420000</v>
      </c>
      <c r="D2" s="41">
        <f t="shared" si="0"/>
        <v>4420000</v>
      </c>
      <c r="E2" s="41">
        <f>0.85*5200000</f>
        <v>4420000</v>
      </c>
      <c r="F2" s="41">
        <f>0.85*5200000</f>
        <v>4420000</v>
      </c>
    </row>
    <row r="3" spans="1:7" x14ac:dyDescent="0.25">
      <c r="A3" s="61" t="s">
        <v>49</v>
      </c>
      <c r="B3" s="55" t="s">
        <v>4</v>
      </c>
      <c r="C3" s="55" t="s">
        <v>4</v>
      </c>
      <c r="D3" s="55" t="s">
        <v>4</v>
      </c>
      <c r="E3" s="55" t="s">
        <v>4</v>
      </c>
      <c r="F3" s="55" t="s">
        <v>4</v>
      </c>
    </row>
    <row r="4" spans="1:7" x14ac:dyDescent="0.25">
      <c r="A4" s="61" t="s">
        <v>161</v>
      </c>
      <c r="B4" s="55" t="s">
        <v>4</v>
      </c>
      <c r="C4" s="55" t="s">
        <v>4</v>
      </c>
      <c r="D4" s="55" t="s">
        <v>4</v>
      </c>
      <c r="E4" s="55" t="s">
        <v>4</v>
      </c>
      <c r="F4" s="55" t="s">
        <v>4</v>
      </c>
    </row>
    <row r="5" spans="1:7" x14ac:dyDescent="0.25">
      <c r="A5" s="61" t="s">
        <v>162</v>
      </c>
      <c r="B5" s="55" t="s">
        <v>4</v>
      </c>
      <c r="C5" s="55" t="s">
        <v>4</v>
      </c>
      <c r="D5" s="55" t="s">
        <v>4</v>
      </c>
      <c r="E5" s="55" t="s">
        <v>4</v>
      </c>
      <c r="F5" s="55" t="s">
        <v>4</v>
      </c>
    </row>
    <row r="6" spans="1:7" x14ac:dyDescent="0.25">
      <c r="A6" s="61" t="s">
        <v>37</v>
      </c>
      <c r="B6" s="55" t="s">
        <v>4</v>
      </c>
      <c r="C6" s="55" t="s">
        <v>4</v>
      </c>
      <c r="D6" s="55" t="s">
        <v>4</v>
      </c>
      <c r="E6" s="55" t="s">
        <v>4</v>
      </c>
      <c r="F6" s="55" t="s">
        <v>4</v>
      </c>
    </row>
    <row r="7" spans="1:7" x14ac:dyDescent="0.25">
      <c r="A7" s="18" t="s">
        <v>163</v>
      </c>
      <c r="B7" s="55" t="s">
        <v>4</v>
      </c>
      <c r="C7" s="55" t="s">
        <v>4</v>
      </c>
      <c r="D7" s="55" t="s">
        <v>4</v>
      </c>
      <c r="E7" s="55" t="s">
        <v>4</v>
      </c>
      <c r="F7" s="55" t="s">
        <v>4</v>
      </c>
      <c r="G7" s="21"/>
    </row>
    <row r="8" spans="1:7" ht="45.75" customHeight="1" x14ac:dyDescent="0.25">
      <c r="A8" s="22" t="s">
        <v>8</v>
      </c>
      <c r="B8" s="72">
        <f t="shared" ref="B8:F8" si="1">B2</f>
        <v>4420000</v>
      </c>
      <c r="C8" s="72">
        <f t="shared" si="1"/>
        <v>4420000</v>
      </c>
      <c r="D8" s="72">
        <f t="shared" si="1"/>
        <v>4420000</v>
      </c>
      <c r="E8" s="72">
        <f t="shared" si="1"/>
        <v>4420000</v>
      </c>
      <c r="F8" s="72">
        <f t="shared" si="1"/>
        <v>4420000</v>
      </c>
    </row>
    <row r="9" spans="1:7" ht="24.75" customHeight="1" x14ac:dyDescent="0.25">
      <c r="A9" s="129" t="s">
        <v>216</v>
      </c>
      <c r="B9" s="130"/>
      <c r="C9" s="130"/>
      <c r="D9" s="130"/>
      <c r="E9" s="130"/>
      <c r="F9" s="131"/>
    </row>
    <row r="10" spans="1:7" ht="16.5" customHeight="1" x14ac:dyDescent="0.25">
      <c r="A10" s="132" t="s">
        <v>22</v>
      </c>
      <c r="B10" s="133"/>
      <c r="C10" s="133"/>
      <c r="D10" s="133"/>
      <c r="E10" s="133"/>
      <c r="F10" s="134"/>
    </row>
    <row r="11" spans="1:7" ht="15" customHeight="1" x14ac:dyDescent="0.25">
      <c r="A11" s="132" t="s">
        <v>164</v>
      </c>
      <c r="B11" s="133"/>
      <c r="C11" s="133"/>
      <c r="D11" s="133"/>
      <c r="E11" s="133"/>
      <c r="F11" s="134"/>
    </row>
    <row r="12" spans="1:7" ht="15.75" customHeight="1" x14ac:dyDescent="0.25">
      <c r="A12" s="132" t="s">
        <v>11</v>
      </c>
      <c r="B12" s="133"/>
      <c r="C12" s="133"/>
      <c r="D12" s="133"/>
      <c r="E12" s="133"/>
      <c r="F12" s="134"/>
    </row>
    <row r="13" spans="1:7" ht="24.75" customHeight="1" x14ac:dyDescent="0.25">
      <c r="A13" s="126" t="s">
        <v>12</v>
      </c>
      <c r="B13" s="127"/>
      <c r="C13" s="127"/>
      <c r="D13" s="127"/>
      <c r="E13" s="127"/>
      <c r="F13" s="128"/>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25" sqref="E25"/>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8" t="s">
        <v>159</v>
      </c>
      <c r="B1" s="63" t="s">
        <v>200</v>
      </c>
      <c r="C1" s="63" t="s">
        <v>204</v>
      </c>
      <c r="D1" s="63" t="s">
        <v>205</v>
      </c>
      <c r="E1" s="63" t="s">
        <v>208</v>
      </c>
      <c r="F1" s="63" t="s">
        <v>209</v>
      </c>
    </row>
    <row r="2" spans="1:6" x14ac:dyDescent="0.25">
      <c r="A2" s="32" t="s">
        <v>165</v>
      </c>
      <c r="B2" s="41">
        <f t="shared" ref="B2:C2" si="0">0.85*2000000</f>
        <v>1700000</v>
      </c>
      <c r="C2" s="41">
        <f t="shared" si="0"/>
        <v>1700000</v>
      </c>
      <c r="D2" s="41">
        <f>0.85*2000000</f>
        <v>1700000</v>
      </c>
      <c r="E2" s="41">
        <f>0.85*2000000</f>
        <v>1700000</v>
      </c>
      <c r="F2" s="41">
        <f>0.85*2000000</f>
        <v>1700000</v>
      </c>
    </row>
    <row r="3" spans="1:6" x14ac:dyDescent="0.25">
      <c r="A3" s="17" t="s">
        <v>166</v>
      </c>
      <c r="B3" s="80" t="s">
        <v>4</v>
      </c>
      <c r="C3" s="80" t="s">
        <v>4</v>
      </c>
      <c r="D3" s="80" t="s">
        <v>4</v>
      </c>
      <c r="E3" s="80" t="s">
        <v>4</v>
      </c>
      <c r="F3" s="80" t="s">
        <v>4</v>
      </c>
    </row>
    <row r="4" spans="1:6" x14ac:dyDescent="0.25">
      <c r="A4" s="18" t="s">
        <v>35</v>
      </c>
      <c r="B4" s="80" t="s">
        <v>4</v>
      </c>
      <c r="C4" s="80" t="s">
        <v>4</v>
      </c>
      <c r="D4" s="80" t="s">
        <v>4</v>
      </c>
      <c r="E4" s="80" t="s">
        <v>4</v>
      </c>
      <c r="F4" s="80" t="s">
        <v>4</v>
      </c>
    </row>
    <row r="5" spans="1:6" x14ac:dyDescent="0.25">
      <c r="A5" s="18" t="s">
        <v>167</v>
      </c>
      <c r="B5" s="80" t="s">
        <v>4</v>
      </c>
      <c r="C5" s="80" t="s">
        <v>4</v>
      </c>
      <c r="D5" s="80" t="s">
        <v>4</v>
      </c>
      <c r="E5" s="80" t="s">
        <v>4</v>
      </c>
      <c r="F5" s="80" t="s">
        <v>4</v>
      </c>
    </row>
    <row r="6" spans="1:6" x14ac:dyDescent="0.25">
      <c r="A6" s="18" t="s">
        <v>168</v>
      </c>
      <c r="B6" s="80" t="s">
        <v>4</v>
      </c>
      <c r="C6" s="80" t="s">
        <v>4</v>
      </c>
      <c r="D6" s="80" t="s">
        <v>4</v>
      </c>
      <c r="E6" s="80" t="s">
        <v>4</v>
      </c>
      <c r="F6" s="80" t="s">
        <v>4</v>
      </c>
    </row>
    <row r="7" spans="1:6" x14ac:dyDescent="0.25">
      <c r="A7" s="19" t="s">
        <v>169</v>
      </c>
      <c r="B7" s="80" t="s">
        <v>4</v>
      </c>
      <c r="C7" s="80" t="s">
        <v>4</v>
      </c>
      <c r="D7" s="80" t="s">
        <v>4</v>
      </c>
      <c r="E7" s="80" t="s">
        <v>4</v>
      </c>
      <c r="F7" s="80" t="s">
        <v>4</v>
      </c>
    </row>
    <row r="8" spans="1:6" x14ac:dyDescent="0.25">
      <c r="A8" s="20" t="s">
        <v>8</v>
      </c>
      <c r="B8" s="81">
        <f t="shared" ref="B8:F8" si="1">B2</f>
        <v>1700000</v>
      </c>
      <c r="C8" s="81">
        <f t="shared" si="1"/>
        <v>1700000</v>
      </c>
      <c r="D8" s="81">
        <f t="shared" si="1"/>
        <v>1700000</v>
      </c>
      <c r="E8" s="81">
        <f t="shared" si="1"/>
        <v>1700000</v>
      </c>
      <c r="F8" s="81">
        <f t="shared" si="1"/>
        <v>1700000</v>
      </c>
    </row>
    <row r="9" spans="1:6" ht="27" customHeight="1" x14ac:dyDescent="0.25">
      <c r="A9" s="136" t="s">
        <v>217</v>
      </c>
      <c r="B9" s="136"/>
      <c r="C9" s="136"/>
      <c r="D9" s="136"/>
      <c r="E9" s="136"/>
      <c r="F9" s="136"/>
    </row>
    <row r="10" spans="1:6" ht="14.25" customHeight="1" x14ac:dyDescent="0.25">
      <c r="A10" s="136" t="s">
        <v>22</v>
      </c>
      <c r="B10" s="136"/>
      <c r="C10" s="136"/>
      <c r="D10" s="136"/>
      <c r="E10" s="136"/>
      <c r="F10" s="136"/>
    </row>
    <row r="11" spans="1:6" ht="15.75" customHeight="1" x14ac:dyDescent="0.25">
      <c r="A11" s="136" t="s">
        <v>170</v>
      </c>
      <c r="B11" s="136"/>
      <c r="C11" s="136"/>
      <c r="D11" s="136"/>
      <c r="E11" s="136"/>
      <c r="F11" s="136"/>
    </row>
    <row r="12" spans="1:6" ht="15" customHeight="1" x14ac:dyDescent="0.25">
      <c r="A12" s="136" t="s">
        <v>171</v>
      </c>
      <c r="B12" s="136"/>
      <c r="C12" s="136"/>
      <c r="D12" s="136"/>
      <c r="E12" s="136"/>
      <c r="F12" s="136"/>
    </row>
    <row r="13" spans="1:6" ht="14.25" customHeight="1" x14ac:dyDescent="0.25">
      <c r="A13" s="132" t="s">
        <v>40</v>
      </c>
      <c r="B13" s="133"/>
      <c r="C13" s="133"/>
      <c r="D13" s="133"/>
      <c r="E13" s="133"/>
      <c r="F13" s="134"/>
    </row>
    <row r="14" spans="1:6" ht="26.25" customHeight="1" x14ac:dyDescent="0.25">
      <c r="A14" s="135" t="s">
        <v>12</v>
      </c>
      <c r="B14" s="135"/>
      <c r="C14" s="135"/>
      <c r="D14" s="135"/>
      <c r="E14" s="135"/>
      <c r="F14" s="135"/>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J20" sqref="J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8" t="s">
        <v>159</v>
      </c>
      <c r="B1" s="63" t="s">
        <v>200</v>
      </c>
      <c r="C1" s="63" t="s">
        <v>204</v>
      </c>
      <c r="D1" s="63" t="s">
        <v>205</v>
      </c>
      <c r="E1" s="63" t="s">
        <v>208</v>
      </c>
      <c r="F1" s="63" t="s">
        <v>209</v>
      </c>
    </row>
    <row r="2" spans="1:6" x14ac:dyDescent="0.25">
      <c r="A2" s="32" t="s">
        <v>172</v>
      </c>
      <c r="B2" s="41">
        <f t="shared" ref="B2:C2" si="0">0.85*37000000</f>
        <v>31450000</v>
      </c>
      <c r="C2" s="41">
        <f t="shared" si="0"/>
        <v>31450000</v>
      </c>
      <c r="D2" s="41">
        <f>0.85*37000000</f>
        <v>31450000</v>
      </c>
      <c r="E2" s="41">
        <f>0.85*37000000</f>
        <v>31450000</v>
      </c>
      <c r="F2" s="41">
        <f>0.85*37000000</f>
        <v>31450000</v>
      </c>
    </row>
    <row r="3" spans="1:6" x14ac:dyDescent="0.25">
      <c r="A3" s="17" t="s">
        <v>173</v>
      </c>
      <c r="B3" s="80" t="s">
        <v>4</v>
      </c>
      <c r="C3" s="80" t="s">
        <v>4</v>
      </c>
      <c r="D3" s="80" t="s">
        <v>4</v>
      </c>
      <c r="E3" s="80" t="s">
        <v>4</v>
      </c>
      <c r="F3" s="80" t="s">
        <v>4</v>
      </c>
    </row>
    <row r="4" spans="1:6" x14ac:dyDescent="0.25">
      <c r="A4" s="18" t="s">
        <v>174</v>
      </c>
      <c r="B4" s="80" t="s">
        <v>4</v>
      </c>
      <c r="C4" s="80" t="s">
        <v>4</v>
      </c>
      <c r="D4" s="80" t="s">
        <v>4</v>
      </c>
      <c r="E4" s="80" t="s">
        <v>4</v>
      </c>
      <c r="F4" s="80" t="s">
        <v>4</v>
      </c>
    </row>
    <row r="5" spans="1:6" x14ac:dyDescent="0.25">
      <c r="A5" s="18" t="s">
        <v>162</v>
      </c>
      <c r="B5" s="80" t="s">
        <v>4</v>
      </c>
      <c r="C5" s="80" t="s">
        <v>4</v>
      </c>
      <c r="D5" s="80" t="s">
        <v>4</v>
      </c>
      <c r="E5" s="80" t="s">
        <v>4</v>
      </c>
      <c r="F5" s="80" t="s">
        <v>4</v>
      </c>
    </row>
    <row r="6" spans="1:6" x14ac:dyDescent="0.25">
      <c r="A6" s="18" t="s">
        <v>175</v>
      </c>
      <c r="B6" s="80" t="s">
        <v>4</v>
      </c>
      <c r="C6" s="80" t="s">
        <v>4</v>
      </c>
      <c r="D6" s="80" t="s">
        <v>4</v>
      </c>
      <c r="E6" s="80" t="s">
        <v>4</v>
      </c>
      <c r="F6" s="80" t="s">
        <v>4</v>
      </c>
    </row>
    <row r="7" spans="1:6" x14ac:dyDescent="0.25">
      <c r="A7" s="19" t="s">
        <v>70</v>
      </c>
      <c r="B7" s="80" t="s">
        <v>4</v>
      </c>
      <c r="C7" s="80" t="s">
        <v>4</v>
      </c>
      <c r="D7" s="80" t="s">
        <v>4</v>
      </c>
      <c r="E7" s="80" t="s">
        <v>4</v>
      </c>
      <c r="F7" s="80" t="s">
        <v>4</v>
      </c>
    </row>
    <row r="8" spans="1:6" x14ac:dyDescent="0.25">
      <c r="A8" s="20" t="s">
        <v>8</v>
      </c>
      <c r="B8" s="81">
        <f t="shared" ref="B8:F8" si="1">B2</f>
        <v>31450000</v>
      </c>
      <c r="C8" s="81">
        <f t="shared" si="1"/>
        <v>31450000</v>
      </c>
      <c r="D8" s="81">
        <f t="shared" si="1"/>
        <v>31450000</v>
      </c>
      <c r="E8" s="81">
        <f t="shared" si="1"/>
        <v>31450000</v>
      </c>
      <c r="F8" s="81">
        <f t="shared" si="1"/>
        <v>31450000</v>
      </c>
    </row>
    <row r="9" spans="1:6" ht="27" customHeight="1" x14ac:dyDescent="0.25">
      <c r="A9" s="136" t="s">
        <v>217</v>
      </c>
      <c r="B9" s="136"/>
      <c r="C9" s="136"/>
      <c r="D9" s="136"/>
      <c r="E9" s="136"/>
      <c r="F9" s="136"/>
    </row>
    <row r="10" spans="1:6" ht="14.25" customHeight="1" x14ac:dyDescent="0.25">
      <c r="A10" s="136" t="s">
        <v>22</v>
      </c>
      <c r="B10" s="136"/>
      <c r="C10" s="136"/>
      <c r="D10" s="136"/>
      <c r="E10" s="136"/>
      <c r="F10" s="136"/>
    </row>
    <row r="11" spans="1:6" ht="15.75" customHeight="1" x14ac:dyDescent="0.25">
      <c r="A11" s="136" t="s">
        <v>176</v>
      </c>
      <c r="B11" s="136"/>
      <c r="C11" s="136"/>
      <c r="D11" s="136"/>
      <c r="E11" s="136"/>
      <c r="F11" s="136"/>
    </row>
    <row r="12" spans="1:6" ht="15" customHeight="1" x14ac:dyDescent="0.25">
      <c r="A12" s="132" t="s">
        <v>11</v>
      </c>
      <c r="B12" s="133"/>
      <c r="C12" s="133"/>
      <c r="D12" s="133"/>
      <c r="E12" s="133"/>
      <c r="F12" s="134"/>
    </row>
    <row r="13" spans="1:6" ht="27.75" customHeight="1" x14ac:dyDescent="0.25">
      <c r="A13" s="135" t="s">
        <v>12</v>
      </c>
      <c r="B13" s="135"/>
      <c r="C13" s="135"/>
      <c r="D13" s="135"/>
      <c r="E13" s="135"/>
      <c r="F13" s="135"/>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3" sqref="H13"/>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60"/>
      <c r="B1" s="63" t="s">
        <v>200</v>
      </c>
      <c r="C1" s="63" t="s">
        <v>204</v>
      </c>
      <c r="D1" s="63" t="s">
        <v>205</v>
      </c>
      <c r="E1" s="63" t="s">
        <v>208</v>
      </c>
      <c r="F1" s="63" t="s">
        <v>209</v>
      </c>
    </row>
    <row r="2" spans="1:6" x14ac:dyDescent="0.25">
      <c r="A2" s="59" t="s">
        <v>52</v>
      </c>
      <c r="B2" s="65">
        <v>2277826</v>
      </c>
      <c r="C2" s="65">
        <v>4669973</v>
      </c>
      <c r="D2" s="65">
        <v>2621962</v>
      </c>
      <c r="E2" s="65">
        <v>3482884</v>
      </c>
      <c r="F2" s="65">
        <f>SUM(F3:F4)</f>
        <v>4213731.61417</v>
      </c>
    </row>
    <row r="3" spans="1:6" ht="15" customHeight="1" x14ac:dyDescent="0.25">
      <c r="A3" s="61" t="s">
        <v>177</v>
      </c>
      <c r="B3" s="64">
        <v>1827220</v>
      </c>
      <c r="C3" s="64">
        <v>2619819</v>
      </c>
      <c r="D3" s="64">
        <v>1748446</v>
      </c>
      <c r="E3" s="64">
        <v>2805575</v>
      </c>
      <c r="F3" s="64">
        <v>3562076.5367999999</v>
      </c>
    </row>
    <row r="4" spans="1:6" ht="15" customHeight="1" x14ac:dyDescent="0.25">
      <c r="A4" s="61" t="s">
        <v>178</v>
      </c>
      <c r="B4" s="64">
        <v>450606</v>
      </c>
      <c r="C4" s="64">
        <v>2050154</v>
      </c>
      <c r="D4" s="64">
        <v>873515</v>
      </c>
      <c r="E4" s="64">
        <v>677309</v>
      </c>
      <c r="F4" s="64">
        <v>651655.07736999996</v>
      </c>
    </row>
    <row r="5" spans="1:6" ht="15" customHeight="1" x14ac:dyDescent="0.25">
      <c r="A5" s="59" t="s">
        <v>2</v>
      </c>
      <c r="B5" s="65">
        <v>44560</v>
      </c>
      <c r="C5" s="65">
        <v>118409</v>
      </c>
      <c r="D5" s="65">
        <v>83695</v>
      </c>
      <c r="E5" s="65">
        <v>74625</v>
      </c>
      <c r="F5" s="65">
        <f>SUM(F6:F7)</f>
        <v>86615.092764000001</v>
      </c>
    </row>
    <row r="6" spans="1:6" ht="15" customHeight="1" x14ac:dyDescent="0.25">
      <c r="A6" s="61" t="s">
        <v>179</v>
      </c>
      <c r="B6" s="58" t="s">
        <v>180</v>
      </c>
      <c r="C6" s="58" t="s">
        <v>180</v>
      </c>
      <c r="D6" s="58" t="s">
        <v>180</v>
      </c>
      <c r="E6" s="58" t="s">
        <v>180</v>
      </c>
      <c r="F6" s="58" t="s">
        <v>180</v>
      </c>
    </row>
    <row r="7" spans="1:6" ht="15" customHeight="1" x14ac:dyDescent="0.25">
      <c r="A7" s="61" t="s">
        <v>178</v>
      </c>
      <c r="B7" s="64">
        <v>44560</v>
      </c>
      <c r="C7" s="64">
        <v>118409</v>
      </c>
      <c r="D7" s="64">
        <v>83695</v>
      </c>
      <c r="E7" s="64">
        <v>74625</v>
      </c>
      <c r="F7" s="64">
        <v>86615.092764000001</v>
      </c>
    </row>
    <row r="8" spans="1:6" ht="15" customHeight="1" x14ac:dyDescent="0.25">
      <c r="A8" s="59" t="s">
        <v>5</v>
      </c>
      <c r="B8" s="65">
        <v>430643</v>
      </c>
      <c r="C8" s="65">
        <v>348570</v>
      </c>
      <c r="D8" s="65">
        <v>206173</v>
      </c>
      <c r="E8" s="65">
        <v>233844</v>
      </c>
      <c r="F8" s="65">
        <f>SUM(F9:F10)</f>
        <v>211627.45465699999</v>
      </c>
    </row>
    <row r="9" spans="1:6" ht="15" customHeight="1" x14ac:dyDescent="0.25">
      <c r="A9" s="61" t="s">
        <v>179</v>
      </c>
      <c r="B9" s="64">
        <v>353458</v>
      </c>
      <c r="C9" s="64">
        <v>270138</v>
      </c>
      <c r="D9" s="64">
        <v>197443</v>
      </c>
      <c r="E9" s="64">
        <v>220105</v>
      </c>
      <c r="F9" s="64">
        <v>200607.38149</v>
      </c>
    </row>
    <row r="10" spans="1:6" ht="15" customHeight="1" x14ac:dyDescent="0.25">
      <c r="A10" s="61" t="s">
        <v>178</v>
      </c>
      <c r="B10" s="64">
        <v>77186</v>
      </c>
      <c r="C10" s="64">
        <v>78432</v>
      </c>
      <c r="D10" s="64">
        <v>8730</v>
      </c>
      <c r="E10" s="64">
        <v>13739</v>
      </c>
      <c r="F10" s="64">
        <v>11020.073167</v>
      </c>
    </row>
    <row r="11" spans="1:6" ht="15" customHeight="1" x14ac:dyDescent="0.25">
      <c r="A11" s="62" t="s">
        <v>189</v>
      </c>
      <c r="B11" s="67" t="s">
        <v>4</v>
      </c>
      <c r="C11" s="67" t="s">
        <v>4</v>
      </c>
      <c r="D11" s="67" t="s">
        <v>4</v>
      </c>
      <c r="E11" s="67" t="s">
        <v>4</v>
      </c>
      <c r="F11" s="67" t="s">
        <v>4</v>
      </c>
    </row>
    <row r="12" spans="1:6" ht="15" customHeight="1" x14ac:dyDescent="0.25">
      <c r="A12" s="61" t="s">
        <v>179</v>
      </c>
      <c r="B12" s="66" t="s">
        <v>4</v>
      </c>
      <c r="C12" s="66" t="s">
        <v>4</v>
      </c>
      <c r="D12" s="66" t="s">
        <v>4</v>
      </c>
      <c r="E12" s="66" t="s">
        <v>4</v>
      </c>
      <c r="F12" s="66" t="s">
        <v>4</v>
      </c>
    </row>
    <row r="13" spans="1:6" ht="15" customHeight="1" x14ac:dyDescent="0.25">
      <c r="A13" s="61" t="s">
        <v>178</v>
      </c>
      <c r="B13" s="66" t="s">
        <v>4</v>
      </c>
      <c r="C13" s="66" t="s">
        <v>4</v>
      </c>
      <c r="D13" s="66" t="s">
        <v>4</v>
      </c>
      <c r="E13" s="66" t="s">
        <v>4</v>
      </c>
      <c r="F13" s="66" t="s">
        <v>4</v>
      </c>
    </row>
    <row r="14" spans="1:6" ht="15" customHeight="1" x14ac:dyDescent="0.25">
      <c r="A14" s="59" t="s">
        <v>6</v>
      </c>
      <c r="B14" s="65" t="s">
        <v>4</v>
      </c>
      <c r="C14" s="65" t="s">
        <v>4</v>
      </c>
      <c r="D14" s="65" t="s">
        <v>4</v>
      </c>
      <c r="E14" s="65" t="s">
        <v>4</v>
      </c>
      <c r="F14" s="65" t="s">
        <v>4</v>
      </c>
    </row>
    <row r="15" spans="1:6" ht="15" customHeight="1" x14ac:dyDescent="0.25">
      <c r="A15" s="61" t="s">
        <v>179</v>
      </c>
      <c r="B15" s="64" t="s">
        <v>4</v>
      </c>
      <c r="C15" s="64" t="s">
        <v>4</v>
      </c>
      <c r="D15" s="64" t="s">
        <v>4</v>
      </c>
      <c r="E15" s="64" t="s">
        <v>4</v>
      </c>
      <c r="F15" s="64" t="s">
        <v>4</v>
      </c>
    </row>
    <row r="16" spans="1:6" ht="15" customHeight="1" x14ac:dyDescent="0.25">
      <c r="A16" s="61" t="s">
        <v>178</v>
      </c>
      <c r="B16" s="64" t="s">
        <v>4</v>
      </c>
      <c r="C16" s="64" t="s">
        <v>4</v>
      </c>
      <c r="D16" s="64" t="s">
        <v>4</v>
      </c>
      <c r="E16" s="64" t="s">
        <v>4</v>
      </c>
      <c r="F16" s="64" t="s">
        <v>4</v>
      </c>
    </row>
    <row r="17" spans="1:6" ht="15" customHeight="1" x14ac:dyDescent="0.25">
      <c r="A17" s="59" t="s">
        <v>7</v>
      </c>
      <c r="B17" s="65" t="s">
        <v>4</v>
      </c>
      <c r="C17" s="65" t="s">
        <v>4</v>
      </c>
      <c r="D17" s="65" t="s">
        <v>4</v>
      </c>
      <c r="E17" s="65" t="s">
        <v>4</v>
      </c>
      <c r="F17" s="65" t="s">
        <v>4</v>
      </c>
    </row>
    <row r="18" spans="1:6" ht="16.5" customHeight="1" x14ac:dyDescent="0.25">
      <c r="A18" s="61" t="s">
        <v>179</v>
      </c>
      <c r="B18" s="64" t="s">
        <v>4</v>
      </c>
      <c r="C18" s="64" t="s">
        <v>4</v>
      </c>
      <c r="D18" s="64" t="s">
        <v>4</v>
      </c>
      <c r="E18" s="64" t="s">
        <v>4</v>
      </c>
      <c r="F18" s="64" t="s">
        <v>4</v>
      </c>
    </row>
    <row r="19" spans="1:6" ht="15.75" customHeight="1" x14ac:dyDescent="0.25">
      <c r="A19" s="61" t="s">
        <v>178</v>
      </c>
      <c r="B19" s="64" t="s">
        <v>4</v>
      </c>
      <c r="C19" s="64" t="s">
        <v>4</v>
      </c>
      <c r="D19" s="64" t="s">
        <v>4</v>
      </c>
      <c r="E19" s="64" t="s">
        <v>4</v>
      </c>
      <c r="F19" s="64" t="s">
        <v>4</v>
      </c>
    </row>
    <row r="20" spans="1:6" ht="15.95" customHeight="1" x14ac:dyDescent="0.25">
      <c r="A20" s="59" t="s">
        <v>8</v>
      </c>
      <c r="B20" s="65">
        <v>2753030</v>
      </c>
      <c r="C20" s="65">
        <v>5136952</v>
      </c>
      <c r="D20" s="65">
        <v>2911829</v>
      </c>
      <c r="E20" s="65">
        <v>3791353</v>
      </c>
      <c r="F20" s="65">
        <f>SUM(F8,F5,F2)</f>
        <v>4511974.1615909999</v>
      </c>
    </row>
    <row r="21" spans="1:6" ht="15.95" customHeight="1" x14ac:dyDescent="0.25">
      <c r="A21" s="103"/>
      <c r="B21" s="104"/>
      <c r="C21" s="104"/>
      <c r="D21" s="104"/>
      <c r="E21" s="104"/>
      <c r="F21" s="105"/>
    </row>
    <row r="22" spans="1:6" ht="66.75" customHeight="1" x14ac:dyDescent="0.25">
      <c r="A22" s="106" t="s">
        <v>192</v>
      </c>
      <c r="B22" s="106"/>
      <c r="C22" s="106"/>
      <c r="D22" s="106"/>
      <c r="E22" s="106"/>
      <c r="F22" s="106"/>
    </row>
    <row r="23" spans="1:6" ht="15.95" customHeight="1" x14ac:dyDescent="0.25">
      <c r="A23" s="106" t="s">
        <v>13</v>
      </c>
      <c r="B23" s="106"/>
      <c r="C23" s="106"/>
      <c r="D23" s="106"/>
      <c r="E23" s="106"/>
      <c r="F23" s="106"/>
    </row>
    <row r="24" spans="1:6" ht="15" customHeight="1" x14ac:dyDescent="0.25">
      <c r="A24" s="106" t="s">
        <v>10</v>
      </c>
      <c r="B24" s="106"/>
      <c r="C24" s="106"/>
      <c r="D24" s="106"/>
      <c r="E24" s="106"/>
      <c r="F24" s="106"/>
    </row>
    <row r="25" spans="1:6" ht="15" customHeight="1" x14ac:dyDescent="0.25">
      <c r="A25" s="106" t="s">
        <v>11</v>
      </c>
      <c r="B25" s="106"/>
      <c r="C25" s="106"/>
      <c r="D25" s="106"/>
      <c r="E25" s="106"/>
      <c r="F25" s="10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8" sqref="G8"/>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60"/>
      <c r="B1" s="63" t="s">
        <v>200</v>
      </c>
      <c r="C1" s="63" t="s">
        <v>204</v>
      </c>
      <c r="D1" s="63" t="s">
        <v>205</v>
      </c>
      <c r="E1" s="63" t="s">
        <v>208</v>
      </c>
      <c r="F1" s="63" t="s">
        <v>209</v>
      </c>
    </row>
    <row r="2" spans="1:6" x14ac:dyDescent="0.25">
      <c r="A2" s="59" t="s">
        <v>52</v>
      </c>
      <c r="B2" s="65">
        <v>4555653</v>
      </c>
      <c r="C2" s="65">
        <v>9339945</v>
      </c>
      <c r="D2" s="65">
        <v>5243923</v>
      </c>
      <c r="E2" s="65">
        <v>6965767</v>
      </c>
      <c r="F2" s="65">
        <f>SUM(F3:F4)</f>
        <v>8427463.2283999994</v>
      </c>
    </row>
    <row r="3" spans="1:6" ht="15" customHeight="1" x14ac:dyDescent="0.25">
      <c r="A3" s="61" t="s">
        <v>186</v>
      </c>
      <c r="B3" s="64">
        <v>2674240</v>
      </c>
      <c r="C3" s="64">
        <v>6452871</v>
      </c>
      <c r="D3" s="64">
        <v>3030817</v>
      </c>
      <c r="E3" s="64">
        <v>3600162</v>
      </c>
      <c r="F3" s="64">
        <v>4646668.4818000002</v>
      </c>
    </row>
    <row r="4" spans="1:6" ht="15" customHeight="1" x14ac:dyDescent="0.25">
      <c r="A4" s="61" t="s">
        <v>138</v>
      </c>
      <c r="B4" s="64">
        <v>1881413</v>
      </c>
      <c r="C4" s="64">
        <v>2887074</v>
      </c>
      <c r="D4" s="64">
        <v>2213107</v>
      </c>
      <c r="E4" s="64">
        <v>3365605</v>
      </c>
      <c r="F4" s="64">
        <v>3780794.7466000002</v>
      </c>
    </row>
    <row r="5" spans="1:6" ht="15" customHeight="1" x14ac:dyDescent="0.25">
      <c r="A5" s="62" t="s">
        <v>2</v>
      </c>
      <c r="B5" s="65">
        <v>89120</v>
      </c>
      <c r="C5" s="65">
        <v>236818</v>
      </c>
      <c r="D5" s="65">
        <v>167389</v>
      </c>
      <c r="E5" s="65">
        <v>149250</v>
      </c>
      <c r="F5" s="65">
        <f>SUM(F6:F7)</f>
        <v>173230.18552500001</v>
      </c>
    </row>
    <row r="6" spans="1:6" ht="15" customHeight="1" x14ac:dyDescent="0.25">
      <c r="A6" s="61" t="s">
        <v>187</v>
      </c>
      <c r="B6" s="64">
        <v>57870</v>
      </c>
      <c r="C6" s="64">
        <v>159882</v>
      </c>
      <c r="D6" s="64">
        <v>121900</v>
      </c>
      <c r="E6" s="64">
        <v>101881</v>
      </c>
      <c r="F6" s="64">
        <v>115121.67731</v>
      </c>
    </row>
    <row r="7" spans="1:6" ht="15" customHeight="1" x14ac:dyDescent="0.25">
      <c r="A7" s="61" t="s">
        <v>138</v>
      </c>
      <c r="B7" s="64">
        <v>31250</v>
      </c>
      <c r="C7" s="64">
        <v>76936</v>
      </c>
      <c r="D7" s="64">
        <v>45490</v>
      </c>
      <c r="E7" s="64">
        <v>47369</v>
      </c>
      <c r="F7" s="64">
        <v>58108.508215000002</v>
      </c>
    </row>
    <row r="8" spans="1:6" ht="15" customHeight="1" x14ac:dyDescent="0.25">
      <c r="A8" s="62" t="s">
        <v>5</v>
      </c>
      <c r="B8" s="65">
        <v>861287</v>
      </c>
      <c r="C8" s="65">
        <v>697140</v>
      </c>
      <c r="D8" s="65">
        <v>412345</v>
      </c>
      <c r="E8" s="65">
        <v>467688</v>
      </c>
      <c r="F8" s="65">
        <f>SUM(F9:F10)</f>
        <v>423254.90931000002</v>
      </c>
    </row>
    <row r="9" spans="1:6" ht="15" customHeight="1" x14ac:dyDescent="0.25">
      <c r="A9" s="61" t="s">
        <v>187</v>
      </c>
      <c r="B9" s="64">
        <v>520370</v>
      </c>
      <c r="C9" s="64">
        <v>413555</v>
      </c>
      <c r="D9" s="64">
        <v>253616</v>
      </c>
      <c r="E9" s="64">
        <v>264859</v>
      </c>
      <c r="F9" s="64">
        <v>204605.54143000001</v>
      </c>
    </row>
    <row r="10" spans="1:6" ht="15" customHeight="1" x14ac:dyDescent="0.25">
      <c r="A10" s="61" t="s">
        <v>138</v>
      </c>
      <c r="B10" s="64">
        <v>340917</v>
      </c>
      <c r="C10" s="64">
        <v>283585</v>
      </c>
      <c r="D10" s="64">
        <v>158729</v>
      </c>
      <c r="E10" s="64">
        <v>202829</v>
      </c>
      <c r="F10" s="64">
        <v>218649.36788000001</v>
      </c>
    </row>
    <row r="11" spans="1:6" ht="15" customHeight="1" x14ac:dyDescent="0.25">
      <c r="A11" s="62" t="s">
        <v>189</v>
      </c>
      <c r="B11" s="67" t="s">
        <v>4</v>
      </c>
      <c r="C11" s="67" t="s">
        <v>4</v>
      </c>
      <c r="D11" s="67" t="s">
        <v>4</v>
      </c>
      <c r="E11" s="67" t="s">
        <v>4</v>
      </c>
      <c r="F11" s="67" t="s">
        <v>4</v>
      </c>
    </row>
    <row r="12" spans="1:6" ht="15" customHeight="1" x14ac:dyDescent="0.25">
      <c r="A12" s="61" t="s">
        <v>187</v>
      </c>
      <c r="B12" s="66" t="s">
        <v>4</v>
      </c>
      <c r="C12" s="66" t="s">
        <v>4</v>
      </c>
      <c r="D12" s="66" t="s">
        <v>4</v>
      </c>
      <c r="E12" s="66" t="s">
        <v>4</v>
      </c>
      <c r="F12" s="66" t="s">
        <v>4</v>
      </c>
    </row>
    <row r="13" spans="1:6" ht="15" customHeight="1" x14ac:dyDescent="0.25">
      <c r="A13" s="61" t="s">
        <v>138</v>
      </c>
      <c r="B13" s="66" t="s">
        <v>4</v>
      </c>
      <c r="C13" s="66" t="s">
        <v>4</v>
      </c>
      <c r="D13" s="66" t="s">
        <v>4</v>
      </c>
      <c r="E13" s="66" t="s">
        <v>4</v>
      </c>
      <c r="F13" s="66" t="s">
        <v>4</v>
      </c>
    </row>
    <row r="14" spans="1:6" ht="15" customHeight="1" x14ac:dyDescent="0.25">
      <c r="A14" s="62" t="s">
        <v>6</v>
      </c>
      <c r="B14" s="67" t="s">
        <v>4</v>
      </c>
      <c r="C14" s="67" t="s">
        <v>4</v>
      </c>
      <c r="D14" s="67" t="s">
        <v>4</v>
      </c>
      <c r="E14" s="67" t="s">
        <v>4</v>
      </c>
      <c r="F14" s="67" t="s">
        <v>4</v>
      </c>
    </row>
    <row r="15" spans="1:6" ht="15" customHeight="1" x14ac:dyDescent="0.25">
      <c r="A15" s="61" t="s">
        <v>187</v>
      </c>
      <c r="B15" s="66" t="s">
        <v>4</v>
      </c>
      <c r="C15" s="66" t="s">
        <v>4</v>
      </c>
      <c r="D15" s="66" t="s">
        <v>4</v>
      </c>
      <c r="E15" s="66" t="s">
        <v>4</v>
      </c>
      <c r="F15" s="66" t="s">
        <v>4</v>
      </c>
    </row>
    <row r="16" spans="1:6" ht="15" customHeight="1" x14ac:dyDescent="0.25">
      <c r="A16" s="61" t="s">
        <v>138</v>
      </c>
      <c r="B16" s="66" t="s">
        <v>4</v>
      </c>
      <c r="C16" s="66" t="s">
        <v>4</v>
      </c>
      <c r="D16" s="66" t="s">
        <v>4</v>
      </c>
      <c r="E16" s="66" t="s">
        <v>4</v>
      </c>
      <c r="F16" s="66" t="s">
        <v>4</v>
      </c>
    </row>
    <row r="17" spans="1:6" ht="15" customHeight="1" x14ac:dyDescent="0.25">
      <c r="A17" s="62" t="s">
        <v>7</v>
      </c>
      <c r="B17" s="65" t="s">
        <v>4</v>
      </c>
      <c r="C17" s="65" t="s">
        <v>4</v>
      </c>
      <c r="D17" s="65" t="s">
        <v>4</v>
      </c>
      <c r="E17" s="65" t="s">
        <v>4</v>
      </c>
      <c r="F17" s="65" t="s">
        <v>4</v>
      </c>
    </row>
    <row r="18" spans="1:6" ht="15" customHeight="1" x14ac:dyDescent="0.25">
      <c r="A18" s="61" t="s">
        <v>187</v>
      </c>
      <c r="B18" s="64" t="s">
        <v>4</v>
      </c>
      <c r="C18" s="64" t="s">
        <v>4</v>
      </c>
      <c r="D18" s="64" t="s">
        <v>4</v>
      </c>
      <c r="E18" s="64" t="s">
        <v>4</v>
      </c>
      <c r="F18" s="64" t="s">
        <v>4</v>
      </c>
    </row>
    <row r="19" spans="1:6" ht="15" customHeight="1" x14ac:dyDescent="0.25">
      <c r="A19" s="61" t="s">
        <v>138</v>
      </c>
      <c r="B19" s="64" t="s">
        <v>4</v>
      </c>
      <c r="C19" s="64" t="s">
        <v>4</v>
      </c>
      <c r="D19" s="64" t="s">
        <v>4</v>
      </c>
      <c r="E19" s="64" t="s">
        <v>4</v>
      </c>
      <c r="F19" s="64" t="s">
        <v>4</v>
      </c>
    </row>
    <row r="20" spans="1:6" ht="15" customHeight="1" x14ac:dyDescent="0.25">
      <c r="A20" s="62" t="s">
        <v>8</v>
      </c>
      <c r="B20" s="65">
        <v>5506059</v>
      </c>
      <c r="C20" s="65">
        <v>10273903</v>
      </c>
      <c r="D20" s="65">
        <v>5823658</v>
      </c>
      <c r="E20" s="65">
        <v>7582705</v>
      </c>
      <c r="F20" s="65">
        <f>SUM(F8,F5,F2)</f>
        <v>9023948.3232349996</v>
      </c>
    </row>
    <row r="21" spans="1:6" ht="15" customHeight="1" x14ac:dyDescent="0.25">
      <c r="A21" s="92"/>
      <c r="B21" s="93"/>
      <c r="C21" s="93"/>
      <c r="D21" s="93"/>
      <c r="E21" s="93"/>
      <c r="F21" s="94"/>
    </row>
    <row r="22" spans="1:6" ht="105.75" customHeight="1" x14ac:dyDescent="0.25">
      <c r="A22" s="106" t="s">
        <v>193</v>
      </c>
      <c r="B22" s="106"/>
      <c r="C22" s="106"/>
      <c r="D22" s="106"/>
      <c r="E22" s="106"/>
      <c r="F22" s="106"/>
    </row>
    <row r="23" spans="1:6" ht="15" customHeight="1" x14ac:dyDescent="0.25">
      <c r="A23" s="106" t="s">
        <v>13</v>
      </c>
      <c r="B23" s="106"/>
      <c r="C23" s="106"/>
      <c r="D23" s="106"/>
      <c r="E23" s="106"/>
      <c r="F23" s="106"/>
    </row>
    <row r="24" spans="1:6" ht="14.25" customHeight="1" x14ac:dyDescent="0.25">
      <c r="A24" s="106" t="s">
        <v>14</v>
      </c>
      <c r="B24" s="106"/>
      <c r="C24" s="106"/>
      <c r="D24" s="106"/>
      <c r="E24" s="106"/>
      <c r="F24" s="106"/>
    </row>
    <row r="25" spans="1:6" ht="15.75" customHeight="1" x14ac:dyDescent="0.25">
      <c r="A25" s="106" t="s">
        <v>11</v>
      </c>
      <c r="B25" s="106"/>
      <c r="C25" s="106"/>
      <c r="D25" s="106"/>
      <c r="E25" s="106"/>
      <c r="F25" s="10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12" sqref="B12"/>
    </sheetView>
  </sheetViews>
  <sheetFormatPr defaultRowHeight="15" x14ac:dyDescent="0.25"/>
  <cols>
    <col min="1" max="1" width="24.7109375" customWidth="1"/>
    <col min="2" max="4" width="14.7109375" customWidth="1"/>
  </cols>
  <sheetData>
    <row r="1" spans="1:4" x14ac:dyDescent="0.25">
      <c r="A1" s="48" t="s">
        <v>63</v>
      </c>
      <c r="B1" s="48" t="s">
        <v>64</v>
      </c>
      <c r="C1" s="48" t="s">
        <v>1</v>
      </c>
      <c r="D1" s="48" t="s">
        <v>8</v>
      </c>
    </row>
    <row r="2" spans="1:4" x14ac:dyDescent="0.25">
      <c r="A2" s="17" t="s">
        <v>65</v>
      </c>
      <c r="B2" s="80">
        <v>124220831</v>
      </c>
      <c r="C2" s="80">
        <v>68945146</v>
      </c>
      <c r="D2" s="80">
        <v>193165977</v>
      </c>
    </row>
    <row r="3" spans="1:4" x14ac:dyDescent="0.25">
      <c r="A3" s="18" t="s">
        <v>15</v>
      </c>
      <c r="B3" s="80">
        <v>50878009</v>
      </c>
      <c r="C3" s="80">
        <v>8036258</v>
      </c>
      <c r="D3" s="80">
        <v>58914267</v>
      </c>
    </row>
    <row r="4" spans="1:4" x14ac:dyDescent="0.25">
      <c r="A4" s="18" t="s">
        <v>18</v>
      </c>
      <c r="B4" s="80">
        <v>31235869</v>
      </c>
      <c r="C4" s="80">
        <v>10148665</v>
      </c>
      <c r="D4" s="80">
        <v>41384534</v>
      </c>
    </row>
    <row r="5" spans="1:4" x14ac:dyDescent="0.25">
      <c r="A5" s="18" t="s">
        <v>21</v>
      </c>
      <c r="B5" s="80">
        <v>0</v>
      </c>
      <c r="C5" s="80">
        <v>19572383</v>
      </c>
      <c r="D5" s="80">
        <v>19572383</v>
      </c>
    </row>
    <row r="6" spans="1:4" x14ac:dyDescent="0.25">
      <c r="A6" s="19" t="s">
        <v>66</v>
      </c>
      <c r="B6" s="80">
        <v>6545937</v>
      </c>
      <c r="C6" s="80">
        <v>24695724</v>
      </c>
      <c r="D6" s="80">
        <v>31241661</v>
      </c>
    </row>
    <row r="7" spans="1:4" x14ac:dyDescent="0.25">
      <c r="A7" s="20" t="s">
        <v>8</v>
      </c>
      <c r="B7" s="81">
        <f>SUM(B2:B6)</f>
        <v>212880646</v>
      </c>
      <c r="C7" s="81">
        <f>SUM(C2:C6)</f>
        <v>131398176</v>
      </c>
      <c r="D7" s="81">
        <f t="shared" ref="D7" si="0">SUM(B7:C7)</f>
        <v>344278822</v>
      </c>
    </row>
    <row r="8" spans="1:4" ht="34.5" customHeight="1" x14ac:dyDescent="0.25">
      <c r="A8" s="107" t="s">
        <v>67</v>
      </c>
      <c r="B8" s="107"/>
      <c r="C8" s="107"/>
      <c r="D8" s="107"/>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B1" workbookViewId="0">
      <selection activeCell="J30" sqref="J30"/>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8" t="s">
        <v>63</v>
      </c>
      <c r="B1" s="38" t="s">
        <v>68</v>
      </c>
      <c r="C1" s="38" t="s">
        <v>25</v>
      </c>
      <c r="D1" s="38" t="s">
        <v>23</v>
      </c>
      <c r="E1" s="38" t="s">
        <v>24</v>
      </c>
      <c r="F1" s="38" t="s">
        <v>69</v>
      </c>
      <c r="G1" s="38" t="s">
        <v>26</v>
      </c>
      <c r="H1" s="38" t="s">
        <v>70</v>
      </c>
      <c r="I1" s="38" t="s">
        <v>8</v>
      </c>
    </row>
    <row r="2" spans="1:9" x14ac:dyDescent="0.25">
      <c r="A2" s="18" t="s">
        <v>32</v>
      </c>
      <c r="B2" s="69">
        <v>605695</v>
      </c>
      <c r="C2" s="69">
        <v>8134515</v>
      </c>
      <c r="D2" s="69">
        <v>2275541</v>
      </c>
      <c r="E2" s="69">
        <v>2029716</v>
      </c>
      <c r="F2" s="69">
        <v>356321</v>
      </c>
      <c r="G2" s="69">
        <v>140405</v>
      </c>
      <c r="H2" s="69">
        <v>230275</v>
      </c>
      <c r="I2" s="69">
        <v>13772468</v>
      </c>
    </row>
    <row r="3" spans="1:9" x14ac:dyDescent="0.25">
      <c r="A3" s="17" t="s">
        <v>65</v>
      </c>
      <c r="B3" s="69">
        <v>63464783</v>
      </c>
      <c r="C3" s="69">
        <v>73053459</v>
      </c>
      <c r="D3" s="69">
        <v>15325611</v>
      </c>
      <c r="E3" s="69">
        <v>19491489</v>
      </c>
      <c r="F3" s="69">
        <v>4851677</v>
      </c>
      <c r="G3" s="69">
        <v>4599143</v>
      </c>
      <c r="H3" s="69">
        <v>12379814</v>
      </c>
      <c r="I3" s="69">
        <v>193165976</v>
      </c>
    </row>
    <row r="4" spans="1:9" x14ac:dyDescent="0.25">
      <c r="A4" s="18" t="s">
        <v>15</v>
      </c>
      <c r="B4" s="69">
        <v>28093023</v>
      </c>
      <c r="C4" s="69">
        <v>17205499</v>
      </c>
      <c r="D4" s="69">
        <v>9191203</v>
      </c>
      <c r="E4" s="69">
        <v>24200</v>
      </c>
      <c r="F4" s="69">
        <v>272625</v>
      </c>
      <c r="G4" s="69">
        <v>78741</v>
      </c>
      <c r="H4" s="69">
        <v>4048976</v>
      </c>
      <c r="I4" s="69">
        <v>58914267</v>
      </c>
    </row>
    <row r="5" spans="1:9" x14ac:dyDescent="0.25">
      <c r="A5" s="18" t="s">
        <v>18</v>
      </c>
      <c r="B5" s="69">
        <v>24710668</v>
      </c>
      <c r="C5" s="69">
        <v>6105912</v>
      </c>
      <c r="D5" s="69">
        <v>6730934</v>
      </c>
      <c r="E5" s="69">
        <v>115925</v>
      </c>
      <c r="F5" s="69">
        <v>1707029</v>
      </c>
      <c r="G5" s="69">
        <v>1059600</v>
      </c>
      <c r="H5" s="69">
        <v>954466</v>
      </c>
      <c r="I5" s="69">
        <v>41384534</v>
      </c>
    </row>
    <row r="6" spans="1:9" x14ac:dyDescent="0.25">
      <c r="A6" s="18" t="s">
        <v>21</v>
      </c>
      <c r="B6" s="69">
        <v>7683935</v>
      </c>
      <c r="C6" s="69">
        <v>7715441</v>
      </c>
      <c r="D6" s="69">
        <v>1367739</v>
      </c>
      <c r="E6" s="69">
        <v>2200502</v>
      </c>
      <c r="F6" s="69">
        <v>324103</v>
      </c>
      <c r="G6" s="69">
        <v>20991</v>
      </c>
      <c r="H6" s="69">
        <v>259672</v>
      </c>
      <c r="I6" s="69">
        <v>19572383</v>
      </c>
    </row>
    <row r="7" spans="1:9" x14ac:dyDescent="0.25">
      <c r="A7" s="19" t="s">
        <v>66</v>
      </c>
      <c r="B7" s="69">
        <v>5628614</v>
      </c>
      <c r="C7" s="69">
        <v>9973977</v>
      </c>
      <c r="D7" s="69">
        <v>1143566</v>
      </c>
      <c r="E7" s="69">
        <v>290521</v>
      </c>
      <c r="F7" s="69">
        <v>155212</v>
      </c>
      <c r="G7" s="69">
        <v>40280</v>
      </c>
      <c r="H7" s="69">
        <v>237023</v>
      </c>
      <c r="I7" s="69">
        <v>17469193</v>
      </c>
    </row>
    <row r="8" spans="1:9" x14ac:dyDescent="0.25">
      <c r="A8" s="22" t="s">
        <v>8</v>
      </c>
      <c r="B8" s="68">
        <f>SUM(B2:B7)</f>
        <v>130186718</v>
      </c>
      <c r="C8" s="68">
        <f t="shared" ref="C8:H8" si="0">SUM(C2:C7)</f>
        <v>122188803</v>
      </c>
      <c r="D8" s="68">
        <f t="shared" si="0"/>
        <v>36034594</v>
      </c>
      <c r="E8" s="68">
        <f t="shared" si="0"/>
        <v>24152353</v>
      </c>
      <c r="F8" s="68">
        <f t="shared" si="0"/>
        <v>7666967</v>
      </c>
      <c r="G8" s="68">
        <f t="shared" si="0"/>
        <v>5939160</v>
      </c>
      <c r="H8" s="68">
        <f t="shared" si="0"/>
        <v>18110226</v>
      </c>
      <c r="I8" s="68">
        <f>SUM(I2:I7)</f>
        <v>344278821</v>
      </c>
    </row>
    <row r="9" spans="1:9" ht="19.5" customHeight="1" x14ac:dyDescent="0.25">
      <c r="A9" s="108" t="s">
        <v>71</v>
      </c>
      <c r="B9" s="108"/>
      <c r="C9" s="108"/>
      <c r="D9" s="108"/>
      <c r="E9" s="108"/>
      <c r="F9" s="108"/>
      <c r="G9" s="108"/>
      <c r="H9" s="108"/>
      <c r="I9" s="108"/>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JRoberts</cp:lastModifiedBy>
  <dcterms:created xsi:type="dcterms:W3CDTF">2013-07-24T13:54:34Z</dcterms:created>
  <dcterms:modified xsi:type="dcterms:W3CDTF">2014-03-12T13:57:45Z</dcterms:modified>
</cp:coreProperties>
</file>