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7595" windowHeight="14760" tabRatio="969"/>
  </bookViews>
  <sheets>
    <sheet name="Table of Contents" sheetId="1" r:id="rId1"/>
    <sheet name="1" sheetId="92" r:id="rId2"/>
    <sheet name="2" sheetId="93" r:id="rId3"/>
    <sheet name="3" sheetId="94" r:id="rId4"/>
    <sheet name="4" sheetId="95" r:id="rId5"/>
    <sheet name="5" sheetId="96" r:id="rId6"/>
    <sheet name="6" sheetId="97" r:id="rId7"/>
    <sheet name="7a" sheetId="44" r:id="rId8"/>
    <sheet name="7b" sheetId="45" r:id="rId9"/>
    <sheet name="7c" sheetId="46" r:id="rId10"/>
    <sheet name="7d" sheetId="47" r:id="rId11"/>
    <sheet name="7e" sheetId="48" r:id="rId12"/>
    <sheet name="8a" sheetId="54" r:id="rId13"/>
    <sheet name="8b" sheetId="55" r:id="rId14"/>
    <sheet name="8c" sheetId="56" r:id="rId15"/>
    <sheet name="8d" sheetId="57" r:id="rId16"/>
    <sheet name="8e" sheetId="58" r:id="rId17"/>
    <sheet name="9a" sheetId="64" r:id="rId18"/>
    <sheet name="9b" sheetId="65" r:id="rId19"/>
    <sheet name="9c" sheetId="66" r:id="rId20"/>
    <sheet name="9d" sheetId="67" r:id="rId21"/>
    <sheet name="9e" sheetId="68" r:id="rId22"/>
    <sheet name="10a" sheetId="49" r:id="rId23"/>
    <sheet name="10b" sheetId="50" r:id="rId24"/>
    <sheet name="10c" sheetId="51" r:id="rId25"/>
    <sheet name="10d" sheetId="52" r:id="rId26"/>
    <sheet name="10e" sheetId="53" r:id="rId27"/>
    <sheet name="11a" sheetId="59" r:id="rId28"/>
    <sheet name="11b" sheetId="60" r:id="rId29"/>
    <sheet name="11c" sheetId="61" r:id="rId30"/>
    <sheet name="11d" sheetId="62" r:id="rId31"/>
    <sheet name="11e" sheetId="63" r:id="rId32"/>
    <sheet name="12a" sheetId="69" r:id="rId33"/>
    <sheet name="12b" sheetId="70" r:id="rId34"/>
    <sheet name="12c" sheetId="71" r:id="rId35"/>
    <sheet name="12d" sheetId="72" r:id="rId36"/>
    <sheet name="12e" sheetId="73" r:id="rId37"/>
    <sheet name="13a" sheetId="74" r:id="rId38"/>
    <sheet name="13b" sheetId="75" r:id="rId39"/>
    <sheet name="13c" sheetId="76" r:id="rId40"/>
    <sheet name="13d" sheetId="77" r:id="rId41"/>
    <sheet name="13e" sheetId="78" r:id="rId42"/>
    <sheet name="14a" sheetId="79" r:id="rId43"/>
    <sheet name="14b" sheetId="80" r:id="rId44"/>
    <sheet name="14c" sheetId="81" r:id="rId45"/>
    <sheet name="14d" sheetId="82" r:id="rId46"/>
    <sheet name="14e" sheetId="83" r:id="rId47"/>
    <sheet name="15a" sheetId="84" r:id="rId48"/>
    <sheet name="15b" sheetId="85" r:id="rId49"/>
    <sheet name="15c" sheetId="86" r:id="rId50"/>
    <sheet name="15d" sheetId="87" r:id="rId51"/>
    <sheet name="15e" sheetId="88" r:id="rId52"/>
    <sheet name="16" sheetId="89" r:id="rId53"/>
    <sheet name="17" sheetId="90" r:id="rId54"/>
    <sheet name="18" sheetId="91" r:id="rId55"/>
    <sheet name="Sheet1" sheetId="98" r:id="rId56"/>
  </sheets>
  <definedNames>
    <definedName name="_xlnm.Print_Area" localSheetId="38">'13b'!$A$1:$E$12</definedName>
  </definedNames>
  <calcPr calcId="145621"/>
</workbook>
</file>

<file path=xl/calcChain.xml><?xml version="1.0" encoding="utf-8"?>
<calcChain xmlns="http://schemas.openxmlformats.org/spreadsheetml/2006/main">
  <c r="I4" i="65" l="1"/>
  <c r="H4" i="65"/>
  <c r="G4" i="65"/>
  <c r="F4" i="65"/>
  <c r="E4" i="65"/>
  <c r="D4" i="65"/>
  <c r="C4" i="65"/>
  <c r="B4" i="65"/>
  <c r="F8" i="97" l="1"/>
  <c r="F5" i="97"/>
  <c r="F2" i="97"/>
  <c r="F20" i="97" s="1"/>
  <c r="F8" i="96"/>
  <c r="F5" i="96"/>
  <c r="F2" i="96"/>
  <c r="F20" i="96" s="1"/>
  <c r="F20" i="95" l="1"/>
  <c r="F8" i="95"/>
  <c r="F5" i="95"/>
  <c r="F2" i="95"/>
  <c r="F8" i="94"/>
  <c r="F20" i="94" s="1"/>
  <c r="F5" i="94"/>
  <c r="F2" i="94"/>
  <c r="E2" i="91" l="1"/>
  <c r="E8" i="91" s="1"/>
  <c r="D2" i="91"/>
  <c r="D8" i="91" s="1"/>
  <c r="C2" i="91"/>
  <c r="C8" i="91" s="1"/>
  <c r="B2" i="91"/>
  <c r="B8" i="91" s="1"/>
  <c r="E2" i="90"/>
  <c r="E8" i="90" s="1"/>
  <c r="D2" i="90"/>
  <c r="D8" i="90" s="1"/>
  <c r="C2" i="90"/>
  <c r="C8" i="90" s="1"/>
  <c r="B2" i="90"/>
  <c r="B8" i="90" s="1"/>
  <c r="E2" i="89"/>
  <c r="E8" i="89" s="1"/>
  <c r="D2" i="89"/>
  <c r="D8" i="89" s="1"/>
  <c r="C2" i="89"/>
  <c r="C8" i="89" s="1"/>
  <c r="B2" i="89"/>
  <c r="B8" i="89" s="1"/>
  <c r="E6" i="72"/>
  <c r="D6" i="72"/>
  <c r="C6" i="72"/>
  <c r="D5" i="69"/>
  <c r="C5" i="69"/>
  <c r="E5" i="67"/>
  <c r="D5" i="67"/>
  <c r="C5" i="67"/>
  <c r="B5" i="67"/>
  <c r="J4" i="66"/>
  <c r="I4" i="66"/>
  <c r="H4" i="66"/>
  <c r="G4" i="66"/>
  <c r="F4" i="66"/>
  <c r="E4" i="66"/>
  <c r="D4" i="66"/>
  <c r="C4" i="66"/>
  <c r="B4" i="66"/>
  <c r="D6" i="64"/>
  <c r="C6" i="64"/>
  <c r="B6" i="64"/>
  <c r="E6" i="62" l="1"/>
  <c r="D6" i="62"/>
  <c r="C6" i="62"/>
  <c r="J5" i="61"/>
  <c r="I5" i="61"/>
  <c r="H5" i="61"/>
  <c r="G5" i="61"/>
  <c r="F5" i="61"/>
  <c r="E5" i="61"/>
  <c r="D5" i="61"/>
  <c r="C5" i="61"/>
  <c r="B5" i="61"/>
  <c r="I5" i="60"/>
  <c r="H5" i="60"/>
  <c r="G5" i="60"/>
  <c r="F5" i="60"/>
  <c r="E5" i="60"/>
  <c r="D5" i="60"/>
  <c r="C5" i="60"/>
  <c r="B5" i="60"/>
  <c r="D5" i="59"/>
  <c r="C5" i="59"/>
  <c r="E5" i="57"/>
  <c r="D5" i="57"/>
  <c r="C5" i="57"/>
  <c r="B5" i="57"/>
  <c r="J12" i="56"/>
  <c r="I12" i="56"/>
  <c r="H12" i="56"/>
  <c r="G12" i="56"/>
  <c r="F12" i="56"/>
  <c r="E12" i="56"/>
  <c r="D12" i="56"/>
  <c r="C12" i="56"/>
  <c r="B12" i="56"/>
  <c r="I12" i="55"/>
  <c r="H12" i="55"/>
  <c r="G12" i="55"/>
  <c r="F12" i="55"/>
  <c r="E12" i="55"/>
  <c r="D12" i="55"/>
  <c r="C12" i="55"/>
  <c r="B12" i="55"/>
  <c r="C12" i="54"/>
  <c r="B12" i="54"/>
  <c r="D12" i="54" s="1"/>
  <c r="E6" i="52" l="1"/>
  <c r="C6" i="52"/>
  <c r="H5" i="51"/>
  <c r="G5" i="51"/>
  <c r="F5" i="51"/>
  <c r="E5" i="51"/>
  <c r="D5" i="51"/>
  <c r="C5" i="51"/>
  <c r="B5" i="51"/>
  <c r="I5" i="50"/>
  <c r="H5" i="50"/>
  <c r="G5" i="50"/>
  <c r="F5" i="50"/>
  <c r="E5" i="50"/>
  <c r="D5" i="50"/>
  <c r="C5" i="50"/>
  <c r="B5" i="50"/>
  <c r="D5" i="49"/>
  <c r="C5" i="49"/>
  <c r="E7" i="47"/>
  <c r="D7" i="47"/>
  <c r="C7" i="47"/>
  <c r="B7" i="47"/>
  <c r="J8" i="46"/>
  <c r="I8" i="46"/>
  <c r="H8" i="46"/>
  <c r="G8" i="46"/>
  <c r="F8" i="46"/>
  <c r="E8" i="46"/>
  <c r="D8" i="46"/>
  <c r="C8" i="46"/>
  <c r="B8" i="46"/>
  <c r="I8" i="45"/>
  <c r="H8" i="45"/>
  <c r="G8" i="45"/>
  <c r="F8" i="45"/>
  <c r="E8" i="45"/>
  <c r="D8" i="45"/>
  <c r="C8" i="45"/>
  <c r="B8" i="45"/>
  <c r="D7" i="44"/>
  <c r="C7" i="44"/>
  <c r="B7" i="44"/>
  <c r="F8" i="93"/>
  <c r="F5" i="93"/>
  <c r="F2" i="93"/>
  <c r="F20" i="93" s="1"/>
  <c r="F8" i="92"/>
  <c r="F20" i="92" s="1"/>
  <c r="F5" i="92"/>
  <c r="F2" i="92"/>
  <c r="F2" i="91" l="1"/>
  <c r="F8" i="91" s="1"/>
  <c r="F8" i="90" l="1"/>
  <c r="F2" i="90"/>
  <c r="F8" i="89" l="1"/>
  <c r="F2" i="89"/>
</calcChain>
</file>

<file path=xl/sharedStrings.xml><?xml version="1.0" encoding="utf-8"?>
<sst xmlns="http://schemas.openxmlformats.org/spreadsheetml/2006/main" count="1164" uniqueCount="218">
  <si>
    <t/>
  </si>
  <si>
    <t>Uncleared</t>
  </si>
  <si>
    <t>Total Cross-Currency</t>
  </si>
  <si>
    <t>Cleared</t>
  </si>
  <si>
    <t>N/A</t>
  </si>
  <si>
    <t>Total Credit</t>
  </si>
  <si>
    <t>Total Equity</t>
  </si>
  <si>
    <t>Total Other Commodity</t>
  </si>
  <si>
    <t>TOTAL</t>
  </si>
  <si>
    <t>*See Data Dictionary for asset class descriptions and Explanatory Notes for data sources.</t>
  </si>
  <si>
    <t>**See Explanatory Notes for cleared and uncleared descriptions.</t>
  </si>
  <si>
    <t>***N/A indicates that data are not currently available.</t>
  </si>
  <si>
    <t>The Commission requests feedback on the format and content of this CFTC Swaps Report table. Submit comments to swapsreport@cftc.gov.</t>
  </si>
  <si>
    <t>*See Data Dictionary for asset class descriptions.</t>
  </si>
  <si>
    <t>**See Explanatory Notes for participant type descriptions.</t>
  </si>
  <si>
    <t>FRA</t>
  </si>
  <si>
    <t>Exotic</t>
  </si>
  <si>
    <t>Inflation</t>
  </si>
  <si>
    <t>OIS</t>
  </si>
  <si>
    <t>Cap/Floor</t>
  </si>
  <si>
    <t>Debt Option</t>
  </si>
  <si>
    <t>Swaption</t>
  </si>
  <si>
    <t>*See Data Dictionary for product descriptions and Explanatory Notes for data sources.</t>
  </si>
  <si>
    <t>GBP</t>
  </si>
  <si>
    <t>JPY</t>
  </si>
  <si>
    <t>USD</t>
  </si>
  <si>
    <t>CAD</t>
  </si>
  <si>
    <t>3-6</t>
  </si>
  <si>
    <t>6-12</t>
  </si>
  <si>
    <t>12-24</t>
  </si>
  <si>
    <t>24-60</t>
  </si>
  <si>
    <t>60-120</t>
  </si>
  <si>
    <t>Basis</t>
  </si>
  <si>
    <t>Index Tranche</t>
  </si>
  <si>
    <t>Europe</t>
  </si>
  <si>
    <t>Index</t>
  </si>
  <si>
    <t>Other</t>
  </si>
  <si>
    <t>Swaptions</t>
  </si>
  <si>
    <t>HY</t>
  </si>
  <si>
    <t>IG</t>
  </si>
  <si>
    <t>****N/A indicates that data are not currently available.</t>
  </si>
  <si>
    <t>CFTC Swaps Report</t>
  </si>
  <si>
    <t>Table of Contents</t>
  </si>
  <si>
    <t>All Swaps</t>
  </si>
  <si>
    <t>1. Gross Notional Outstanding by Cleared Status</t>
  </si>
  <si>
    <t>2. Gross Notional Outstanding by Participant Type</t>
  </si>
  <si>
    <t>Swaps by Asset Class</t>
  </si>
  <si>
    <t>Interest Rate Swaps</t>
  </si>
  <si>
    <t>Credit Default Swaps</t>
  </si>
  <si>
    <t>Equity Swaps</t>
  </si>
  <si>
    <t>17. Gross Notional Outstanding</t>
  </si>
  <si>
    <t>Other Commodity Swaps</t>
  </si>
  <si>
    <t>Total Interest Rate*</t>
  </si>
  <si>
    <t>3. Transaction Ticket Volume by Cleared Status</t>
  </si>
  <si>
    <t>Foreign Exchange Swaps</t>
  </si>
  <si>
    <t>Reporting Period As Of:</t>
  </si>
  <si>
    <t>Release Date:</t>
  </si>
  <si>
    <t>4. Transaction Ticket Volume by Participant Type</t>
  </si>
  <si>
    <t>5. Transaction Dollar Volume by Cleared Status</t>
  </si>
  <si>
    <t>6. Transaction Dollar Volume by Participant Type</t>
  </si>
  <si>
    <t>Cross-Currency Interest Rate Swaps</t>
  </si>
  <si>
    <t>16. Gross Notional Outstanding</t>
  </si>
  <si>
    <t>18. Gross Notional Outstanding</t>
  </si>
  <si>
    <r>
      <t>Product</t>
    </r>
    <r>
      <rPr>
        <b/>
        <vertAlign val="superscript"/>
        <sz val="10"/>
        <color theme="1"/>
        <rFont val="Calibri"/>
        <family val="2"/>
        <scheme val="minor"/>
      </rPr>
      <t>1</t>
    </r>
  </si>
  <si>
    <r>
      <t>Cleared</t>
    </r>
    <r>
      <rPr>
        <b/>
        <vertAlign val="superscript"/>
        <sz val="10"/>
        <color theme="1"/>
        <rFont val="Calibri"/>
        <family val="2"/>
        <scheme val="minor"/>
      </rPr>
      <t>2</t>
    </r>
  </si>
  <si>
    <t>Fixed-Float</t>
  </si>
  <si>
    <t>OTHER*</t>
  </si>
  <si>
    <t>* OTHER variable includes the following products: Basis, Cap/Floor, Debt Option, Exotic, Fixed-Fixed, and Inflation.</t>
  </si>
  <si>
    <r>
      <t>EUR</t>
    </r>
    <r>
      <rPr>
        <b/>
        <vertAlign val="superscript"/>
        <sz val="10"/>
        <rFont val="Calibri"/>
        <family val="2"/>
        <scheme val="minor"/>
      </rPr>
      <t>3</t>
    </r>
  </si>
  <si>
    <t>AUD</t>
  </si>
  <si>
    <t>OTHER</t>
  </si>
  <si>
    <t>*OTHER variable includes the following products: Cap/Floor, Debt Option, Exotic, Fixed-Fixed, and Inflation.</t>
  </si>
  <si>
    <r>
      <t>0-3</t>
    </r>
    <r>
      <rPr>
        <b/>
        <vertAlign val="superscript"/>
        <sz val="10"/>
        <rFont val="Calibri"/>
        <family val="2"/>
        <scheme val="minor"/>
      </rPr>
      <t>4</t>
    </r>
  </si>
  <si>
    <t>120-360</t>
  </si>
  <si>
    <t>360+</t>
  </si>
  <si>
    <r>
      <t>Swap Dealers/MSPs</t>
    </r>
    <r>
      <rPr>
        <b/>
        <vertAlign val="superscript"/>
        <sz val="10"/>
        <color theme="1"/>
        <rFont val="Calibri"/>
        <family val="2"/>
        <scheme val="minor"/>
      </rPr>
      <t>5</t>
    </r>
  </si>
  <si>
    <t>Others</t>
  </si>
  <si>
    <t>*OTHER variable includes the following products: Basis, Swaption, Cap/Floor, Debt Option, Exotic, Fixed-Fixed, and Inflation.</t>
  </si>
  <si>
    <t>7b. Gross Notional Outstanding - Product Type - Currency</t>
  </si>
  <si>
    <t>7c. Gross Notional Outstanding - Product Type - Tenor</t>
  </si>
  <si>
    <t>7e. Gross Notional Outstanding - Notes</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</si>
  <si>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</si>
  <si>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</si>
  <si>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</si>
  <si>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</si>
  <si>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</si>
  <si>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N/A indicates that data are not currently available.</t>
    </r>
  </si>
  <si>
    <t>8e. Transaction Ticket Volume - Notes</t>
  </si>
  <si>
    <t>8a. Transaction Ticket Volume - Product Type - Cleared Status</t>
  </si>
  <si>
    <t>8b. Transaction Ticket Volume - Product Type - Currency</t>
  </si>
  <si>
    <t>8c. Transaction Ticket Volume - Product Type - Tenor</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</si>
  <si>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</si>
  <si>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</si>
  <si>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</si>
  <si>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</si>
  <si>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</si>
  <si>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10e. Gross Notional Outstanding - Notes</t>
  </si>
  <si>
    <t>10c. Gross Notional Outstanding - Product Type - Tenor</t>
  </si>
  <si>
    <t>10b. Gross Notional Outstanding - Product Type - Currency</t>
  </si>
  <si>
    <t>10a. Gross Notional Outstanding -  Product Type - Cleared Status</t>
  </si>
  <si>
    <t xml:space="preserve"> TOTAL</t>
  </si>
  <si>
    <t>Cross-Currency Basis</t>
  </si>
  <si>
    <t>Cross-Currency Fixed-Fixed</t>
  </si>
  <si>
    <t>Cross-Currency Fixed-Float</t>
  </si>
  <si>
    <t>60+</t>
  </si>
  <si>
    <t>Fixed-Fixed</t>
  </si>
  <si>
    <t>*OTHER variable includes the following products: Basis, Cap/Floor, Debt Option, Exotic, Fixed-Fixed, FRA,  Inflation, OIS, and Swaption.</t>
  </si>
  <si>
    <t>8d. Transaction Ticket Volume - Product Type - Participant Type - Cleared Status</t>
  </si>
  <si>
    <t>7d. Gross Notional Outstanding - Product Type - Participant Type - Cleared Status</t>
  </si>
  <si>
    <t>7a. Gross Notional Outstanding - Product Type - Cleared Status</t>
  </si>
  <si>
    <t>11e. Transaction Ticket Volume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</si>
  <si>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</si>
  <si>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</si>
  <si>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</si>
  <si>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</si>
  <si>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10d. Gross Notional Outstanding - Product Type - Participant Type - Cleared Status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</si>
  <si>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</si>
  <si>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</si>
  <si>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Basis, Cap/Floor, Debt Option, Exotic, FRA, Fixed-Fixed, Inflation, OIS, and Swaption.</t>
  </si>
  <si>
    <t>12e. Transaction Dollar Volume - Notes</t>
  </si>
  <si>
    <t>12d. Transaction Dollar Volume - Product Type - Participant Type - Cleared Status</t>
  </si>
  <si>
    <t>12c. Transaction Dollar Volume - Product Type - Tenor</t>
  </si>
  <si>
    <t>12b. Transaction Dollar Volume - Product Type - Currency</t>
  </si>
  <si>
    <t>12a. Transaction Dollar Volume - Product Type - Cleared Status</t>
  </si>
  <si>
    <t>Cross_Currency Basis</t>
  </si>
  <si>
    <t>Cross_Currency Fixed-Fixed</t>
  </si>
  <si>
    <t>Cross_Currency Fixed-Float</t>
  </si>
  <si>
    <t>Cross-Currency Total</t>
  </si>
  <si>
    <t>Cross-Currency TOTAL</t>
  </si>
  <si>
    <t>13b. Gross Notional Outstanding - Product Type - Grade</t>
  </si>
  <si>
    <t>13c. Gross Notional Outstanding - Product Type - Participant Type - Cleared Status</t>
  </si>
  <si>
    <t>13d. Gross Notional Outstanding - Product Type -Participant Type - Grade</t>
  </si>
  <si>
    <t>13e. Gross Notional Outstanding - Notes</t>
  </si>
  <si>
    <r>
      <t>Product</t>
    </r>
    <r>
      <rPr>
        <b/>
        <vertAlign val="superscript"/>
        <sz val="10"/>
        <rFont val="Calibri"/>
        <family val="2"/>
        <scheme val="minor"/>
      </rPr>
      <t>1</t>
    </r>
  </si>
  <si>
    <r>
      <t>Cleared</t>
    </r>
    <r>
      <rPr>
        <b/>
        <vertAlign val="superscript"/>
        <sz val="10"/>
        <rFont val="Calibri"/>
        <family val="2"/>
        <scheme val="minor"/>
      </rPr>
      <t>2</t>
    </r>
  </si>
  <si>
    <t xml:space="preserve">  Asia</t>
  </si>
  <si>
    <t xml:space="preserve">  Europe</t>
  </si>
  <si>
    <t xml:space="preserve">  North America</t>
  </si>
  <si>
    <t xml:space="preserve">  Other</t>
  </si>
  <si>
    <t xml:space="preserve">  Swaptions</t>
  </si>
  <si>
    <r>
      <t>HY</t>
    </r>
    <r>
      <rPr>
        <b/>
        <vertAlign val="superscript"/>
        <sz val="10"/>
        <rFont val="Calibri"/>
        <family val="2"/>
        <scheme val="minor"/>
      </rPr>
      <t>3</t>
    </r>
  </si>
  <si>
    <t xml:space="preserve">  North America/Asia</t>
  </si>
  <si>
    <t>*OTHER variable includes exotic credit products, swaptions, and total return swaps.</t>
  </si>
  <si>
    <r>
      <t>Swap Dealers/MSPs</t>
    </r>
    <r>
      <rPr>
        <b/>
        <vertAlign val="superscript"/>
        <sz val="10"/>
        <rFont val="Calibri"/>
        <family val="2"/>
        <scheme val="minor"/>
      </rPr>
      <t>4</t>
    </r>
  </si>
  <si>
    <t>Exotic/Total Return Swap</t>
  </si>
  <si>
    <r>
      <rPr>
        <vertAlign val="superscript"/>
        <sz val="10"/>
        <rFont val="Calibri"/>
        <family val="2"/>
        <scheme val="minor"/>
      </rPr>
      <t xml:space="preserve">3 </t>
    </r>
    <r>
      <rPr>
        <sz val="10"/>
        <rFont val="Calibri"/>
        <family val="2"/>
        <scheme val="minor"/>
      </rPr>
      <t>See Data Dictionary for grade descriptions.</t>
    </r>
  </si>
  <si>
    <r>
      <rPr>
        <vertAlign val="superscript"/>
        <sz val="10"/>
        <rFont val="Calibri"/>
        <family val="2"/>
        <scheme val="minor"/>
      </rPr>
      <t>4</t>
    </r>
    <r>
      <rPr>
        <sz val="10"/>
        <rFont val="Calibri"/>
        <family val="2"/>
        <scheme val="minor"/>
      </rPr>
      <t xml:space="preserve"> See Explanatory Notes for participant type descriptions.</t>
    </r>
  </si>
  <si>
    <t>14e. Transaction Ticket Volume - Notes</t>
  </si>
  <si>
    <t>14a. Transaction Ticket Volume - Product Type - Cleared Status</t>
  </si>
  <si>
    <t>13a. Gross Notional Outstanding - Product Type - Cleared Status</t>
  </si>
  <si>
    <t>14b. Transaction Ticket Volume - Product Type - Grade</t>
  </si>
  <si>
    <t>14c. Transaction Ticket Volume - Product Type - Participant Type - Cleared Status</t>
  </si>
  <si>
    <t>14d. Transaction Ticket Volume - Product Type - Participant Type - Grade</t>
  </si>
  <si>
    <t>15e. Transaction Dollar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</si>
  <si>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</si>
  <si>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</si>
  <si>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</si>
  <si>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</si>
  <si>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North America/Asia</t>
  </si>
  <si>
    <t>Product*</t>
  </si>
  <si>
    <t>Total Equity**</t>
  </si>
  <si>
    <t>Portfolio Swaps</t>
  </si>
  <si>
    <t>Forwards</t>
  </si>
  <si>
    <t>Variance Swaps</t>
  </si>
  <si>
    <t>**These numbers are estimates.</t>
  </si>
  <si>
    <t>Total***</t>
  </si>
  <si>
    <t>Agricultural</t>
  </si>
  <si>
    <t>Energy</t>
  </si>
  <si>
    <t>Metals</t>
  </si>
  <si>
    <t>OTHER**</t>
  </si>
  <si>
    <t>**OTHER variable includes the following products: Multi-Commodity, Environmental, and Freight.</t>
  </si>
  <si>
    <t xml:space="preserve">***These numbers are estimates. </t>
  </si>
  <si>
    <t>Total**</t>
  </si>
  <si>
    <t>Non-Deliverable Forwards</t>
  </si>
  <si>
    <t>Options</t>
  </si>
  <si>
    <t>Swaps</t>
  </si>
  <si>
    <t xml:space="preserve">**These numbers are estimates. </t>
  </si>
  <si>
    <t xml:space="preserve">  Cleared**</t>
  </si>
  <si>
    <t xml:space="preserve">  Uncleared</t>
  </si>
  <si>
    <t xml:space="preserve">  Cleared</t>
  </si>
  <si>
    <t>0</t>
  </si>
  <si>
    <t>Total FX****</t>
  </si>
  <si>
    <t>Total Equity****</t>
  </si>
  <si>
    <t>Total Other Commodity****</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</si>
  <si>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</si>
  <si>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****These numbers are estimates.</t>
  </si>
  <si>
    <t xml:space="preserve">  SDs and MSPs**</t>
  </si>
  <si>
    <t xml:space="preserve">  SDs and MSPs</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</si>
  <si>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</si>
  <si>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Total FX</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</si>
  <si>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</si>
  <si>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</si>
  <si>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</si>
  <si>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</si>
  <si>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t xml:space="preserve">  Europe/Other</t>
  </si>
  <si>
    <t xml:space="preserve">                            -  </t>
  </si>
  <si>
    <t xml:space="preserve">                       -  </t>
  </si>
  <si>
    <t>Index/Index Tranche</t>
  </si>
  <si>
    <t>Index/OTHER*</t>
  </si>
  <si>
    <r>
      <t>HY</t>
    </r>
    <r>
      <rPr>
        <b/>
        <vertAlign val="superscript"/>
        <sz val="10"/>
        <rFont val="Calibri"/>
        <family val="2"/>
        <scheme val="minor"/>
      </rPr>
      <t>6</t>
    </r>
  </si>
  <si>
    <r>
      <t>Swap Dealers/MSPs</t>
    </r>
    <r>
      <rPr>
        <b/>
        <vertAlign val="superscript"/>
        <sz val="10"/>
        <rFont val="Calibri"/>
        <family val="2"/>
        <scheme val="minor"/>
      </rPr>
      <t>5</t>
    </r>
  </si>
  <si>
    <t xml:space="preserve">  Europe/North America</t>
  </si>
  <si>
    <t>February 14</t>
  </si>
  <si>
    <r>
      <rPr>
        <vertAlign val="superscript"/>
        <sz val="10"/>
        <color theme="1"/>
        <rFont val="Calibri"/>
        <family val="2"/>
        <scheme val="minor"/>
      </rPr>
      <t>6</t>
    </r>
    <r>
      <rPr>
        <sz val="10"/>
        <color theme="1"/>
        <rFont val="Calibri"/>
        <family val="2"/>
        <scheme val="minor"/>
      </rPr>
      <t xml:space="preserve"> See Data Dictionary for grade descriptions.</t>
    </r>
  </si>
  <si>
    <t>*OTHER variable includes the following products: FRA, Cap/Floor, Debt Option, Exotic, Fixed-Fixed, Inflation, OIS, Swaption, and Basis.</t>
  </si>
  <si>
    <t>February 21</t>
  </si>
  <si>
    <t>February 28</t>
  </si>
  <si>
    <t xml:space="preserve"> N/A </t>
  </si>
  <si>
    <t>March 7</t>
  </si>
  <si>
    <t>March 14</t>
  </si>
  <si>
    <t>Gross notional amount outstanding, March 14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</si>
  <si>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t>Index Tranche / Index</t>
  </si>
  <si>
    <t>Swap transaction volumes, week ending March 14,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</si>
  <si>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 xml:space="preserve"> Swap transaction volumes, week ending March 14, all tenors and currencies. For cleared swaps, this table reflects the creation of only one of the two swaps that results from the clearing process. All price-forming trade events, including new trades, terminations, amendments, and novations, are included in ticket volumes.</t>
  </si>
  <si>
    <t>Swap dollar volumes, week ending March 14,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</si>
  <si>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Swap dollar volumes, week ending March 14, by product and clearing status (notional value of new trades in millions of USD), all participant types, tenors, and currencies.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</si>
  <si>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Gross notional amount outstanding, March 14 weekly snapshot, by product type, all tenors and currencies.  </t>
  </si>
  <si>
    <t xml:space="preserve">Gross notional amount outstanding, March 14 weekly snapshot, by product type, all participant types, tenors and currencies.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</si>
</sst>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
    <numFmt numFmtId="165" formatCode="###,###,###,###,###,###"/>
    <numFmt numFmtId="166" formatCode="_(* #,##0_);_(* \(#,##0\);_(* &quot;-&quot;??_);_(@_)"/>
  </numFmts>
  <fonts count="49" x14ac:knownFonts="1">
    <font>
      <sz val="11"/>
      <color theme="1"/>
      <name val="Calibri"/>
      <family val="2"/>
      <scheme val="minor"/>
    </font>
    <font>
      <b/>
      <sz val="11"/>
      <color theme="1"/>
      <name val="Calibri"/>
      <family val="2"/>
    </font>
    <font>
      <u/>
      <sz val="11"/>
      <color theme="10"/>
      <name val="Calibri"/>
      <family val="2"/>
    </font>
    <font>
      <u/>
      <sz val="11"/>
      <color theme="1"/>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sz val="11"/>
      <color indexed="8"/>
      <name val="Calibri"/>
      <family val="2"/>
    </font>
    <font>
      <u/>
      <sz val="11"/>
      <color theme="1"/>
      <name val="Calibri"/>
      <family val="2"/>
      <scheme val="minor"/>
    </font>
    <font>
      <b/>
      <sz val="11"/>
      <name val="Calibri"/>
      <family val="2"/>
      <scheme val="minor"/>
    </font>
    <font>
      <b/>
      <sz val="11"/>
      <color rgb="FFFF0000"/>
      <name val="Calibri"/>
      <family val="2"/>
      <scheme val="minor"/>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1"/>
      <color rgb="FFFF0000"/>
      <name val="Calibri"/>
      <family val="2"/>
    </font>
    <font>
      <vertAlign val="superscript"/>
      <sz val="10"/>
      <color theme="1"/>
      <name val="Calibri"/>
      <family val="2"/>
      <scheme val="minor"/>
    </font>
    <font>
      <vertAlign val="superscript"/>
      <sz val="10"/>
      <name val="Calibri"/>
      <family val="2"/>
      <scheme val="minor"/>
    </font>
    <font>
      <sz val="10"/>
      <color theme="1"/>
      <name val="Calibri"/>
      <family val="2"/>
    </font>
  </fonts>
  <fills count="35">
    <fill>
      <patternFill patternType="none"/>
    </fill>
    <fill>
      <patternFill patternType="gray125"/>
    </fill>
    <fill>
      <patternFill patternType="solid">
        <fgColor rgb="FFFFFFFF"/>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right/>
      <top style="thin">
        <color indexed="64"/>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s>
  <cellStyleXfs count="217">
    <xf numFmtId="0" fontId="0" fillId="0" borderId="0"/>
    <xf numFmtId="0" fontId="2" fillId="0" borderId="0" applyNumberFormat="0" applyFill="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16" fillId="9" borderId="11" applyNumberFormat="0" applyAlignment="0" applyProtection="0"/>
    <xf numFmtId="0" fontId="17" fillId="0" borderId="0" applyNumberFormat="0" applyFill="0" applyBorder="0" applyAlignment="0" applyProtection="0"/>
    <xf numFmtId="0" fontId="4" fillId="10" borderId="12" applyNumberFormat="0" applyFon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20" fillId="34" borderId="0" applyNumberFormat="0" applyBorder="0" applyAlignment="0" applyProtection="0"/>
    <xf numFmtId="0" fontId="23" fillId="0" borderId="0"/>
    <xf numFmtId="43" fontId="4" fillId="0" borderId="0" applyFont="0" applyFill="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31"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1"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1"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1"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1"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1" fillId="32"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31" fillId="13"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31"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31"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31"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31"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31" fillId="33" borderId="0" applyNumberFormat="0" applyBorder="0" applyAlignment="0" applyProtection="0"/>
    <xf numFmtId="0" fontId="4" fillId="33" borderId="0" applyNumberFormat="0" applyBorder="0" applyAlignment="0" applyProtection="0"/>
    <xf numFmtId="0" fontId="20" fillId="14" borderId="0" applyNumberFormat="0" applyBorder="0" applyAlignment="0" applyProtection="0"/>
    <xf numFmtId="0" fontId="32" fillId="14" borderId="0" applyNumberFormat="0" applyBorder="0" applyAlignment="0" applyProtection="0"/>
    <xf numFmtId="0" fontId="20" fillId="18" borderId="0" applyNumberFormat="0" applyBorder="0" applyAlignment="0" applyProtection="0"/>
    <xf numFmtId="0" fontId="32" fillId="18" borderId="0" applyNumberFormat="0" applyBorder="0" applyAlignment="0" applyProtection="0"/>
    <xf numFmtId="0" fontId="20" fillId="22" borderId="0" applyNumberFormat="0" applyBorder="0" applyAlignment="0" applyProtection="0"/>
    <xf numFmtId="0" fontId="32" fillId="22" borderId="0" applyNumberFormat="0" applyBorder="0" applyAlignment="0" applyProtection="0"/>
    <xf numFmtId="0" fontId="20" fillId="26" borderId="0" applyNumberFormat="0" applyBorder="0" applyAlignment="0" applyProtection="0"/>
    <xf numFmtId="0" fontId="32" fillId="26" borderId="0" applyNumberFormat="0" applyBorder="0" applyAlignment="0" applyProtection="0"/>
    <xf numFmtId="0" fontId="20" fillId="30" borderId="0" applyNumberFormat="0" applyBorder="0" applyAlignment="0" applyProtection="0"/>
    <xf numFmtId="0" fontId="32" fillId="30" borderId="0" applyNumberFormat="0" applyBorder="0" applyAlignment="0" applyProtection="0"/>
    <xf numFmtId="0" fontId="20" fillId="34" borderId="0" applyNumberFormat="0" applyBorder="0" applyAlignment="0" applyProtection="0"/>
    <xf numFmtId="0" fontId="32" fillId="34" borderId="0" applyNumberFormat="0" applyBorder="0" applyAlignment="0" applyProtection="0"/>
    <xf numFmtId="0" fontId="20" fillId="11" borderId="0" applyNumberFormat="0" applyBorder="0" applyAlignment="0" applyProtection="0"/>
    <xf numFmtId="0" fontId="32" fillId="11" borderId="0" applyNumberFormat="0" applyBorder="0" applyAlignment="0" applyProtection="0"/>
    <xf numFmtId="0" fontId="20" fillId="15" borderId="0" applyNumberFormat="0" applyBorder="0" applyAlignment="0" applyProtection="0"/>
    <xf numFmtId="0" fontId="32" fillId="15" borderId="0" applyNumberFormat="0" applyBorder="0" applyAlignment="0" applyProtection="0"/>
    <xf numFmtId="0" fontId="20" fillId="19" borderId="0" applyNumberFormat="0" applyBorder="0" applyAlignment="0" applyProtection="0"/>
    <xf numFmtId="0" fontId="32" fillId="19" borderId="0" applyNumberFormat="0" applyBorder="0" applyAlignment="0" applyProtection="0"/>
    <xf numFmtId="0" fontId="20" fillId="23" borderId="0" applyNumberFormat="0" applyBorder="0" applyAlignment="0" applyProtection="0"/>
    <xf numFmtId="0" fontId="32" fillId="23" borderId="0" applyNumberFormat="0" applyBorder="0" applyAlignment="0" applyProtection="0"/>
    <xf numFmtId="0" fontId="20" fillId="27" borderId="0" applyNumberFormat="0" applyBorder="0" applyAlignment="0" applyProtection="0"/>
    <xf numFmtId="0" fontId="32" fillId="27" borderId="0" applyNumberFormat="0" applyBorder="0" applyAlignment="0" applyProtection="0"/>
    <xf numFmtId="0" fontId="20" fillId="31" borderId="0" applyNumberFormat="0" applyBorder="0" applyAlignment="0" applyProtection="0"/>
    <xf numFmtId="0" fontId="32" fillId="31" borderId="0" applyNumberFormat="0" applyBorder="0" applyAlignment="0" applyProtection="0"/>
    <xf numFmtId="0" fontId="10" fillId="5" borderId="0" applyNumberFormat="0" applyBorder="0" applyAlignment="0" applyProtection="0"/>
    <xf numFmtId="0" fontId="33" fillId="5" borderId="0" applyNumberFormat="0" applyBorder="0" applyAlignment="0" applyProtection="0"/>
    <xf numFmtId="0" fontId="14" fillId="8" borderId="8" applyNumberFormat="0" applyAlignment="0" applyProtection="0"/>
    <xf numFmtId="0" fontId="34" fillId="8" borderId="8" applyNumberFormat="0" applyAlignment="0" applyProtection="0"/>
    <xf numFmtId="0" fontId="16" fillId="9" borderId="11" applyNumberFormat="0" applyAlignment="0" applyProtection="0"/>
    <xf numFmtId="0" fontId="35" fillId="9" borderId="11" applyNumberForma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9" fillId="4" borderId="0" applyNumberFormat="0" applyBorder="0" applyAlignment="0" applyProtection="0"/>
    <xf numFmtId="0" fontId="37" fillId="4" borderId="0" applyNumberFormat="0" applyBorder="0" applyAlignment="0" applyProtection="0"/>
    <xf numFmtId="0" fontId="6" fillId="0" borderId="5" applyNumberFormat="0" applyFill="0" applyAlignment="0" applyProtection="0"/>
    <xf numFmtId="0" fontId="38" fillId="0" borderId="5" applyNumberFormat="0" applyFill="0" applyAlignment="0" applyProtection="0"/>
    <xf numFmtId="0" fontId="7" fillId="0" borderId="6" applyNumberFormat="0" applyFill="0" applyAlignment="0" applyProtection="0"/>
    <xf numFmtId="0" fontId="39" fillId="0" borderId="6" applyNumberFormat="0" applyFill="0" applyAlignment="0" applyProtection="0"/>
    <xf numFmtId="0" fontId="8" fillId="0" borderId="7" applyNumberFormat="0" applyFill="0" applyAlignment="0" applyProtection="0"/>
    <xf numFmtId="0" fontId="40" fillId="0" borderId="7" applyNumberFormat="0" applyFill="0" applyAlignment="0" applyProtection="0"/>
    <xf numFmtId="0" fontId="8" fillId="0" borderId="0" applyNumberFormat="0" applyFill="0" applyBorder="0" applyAlignment="0" applyProtection="0"/>
    <xf numFmtId="0" fontId="40" fillId="0" borderId="0" applyNumberFormat="0" applyFill="0" applyBorder="0" applyAlignment="0" applyProtection="0"/>
    <xf numFmtId="0" fontId="12" fillId="7" borderId="8" applyNumberFormat="0" applyAlignment="0" applyProtection="0"/>
    <xf numFmtId="0" fontId="41" fillId="7" borderId="8" applyNumberFormat="0" applyAlignment="0" applyProtection="0"/>
    <xf numFmtId="0" fontId="15" fillId="0" borderId="10" applyNumberFormat="0" applyFill="0" applyAlignment="0" applyProtection="0"/>
    <xf numFmtId="0" fontId="42" fillId="0" borderId="10" applyNumberFormat="0" applyFill="0" applyAlignment="0" applyProtection="0"/>
    <xf numFmtId="0" fontId="11" fillId="6" borderId="0" applyNumberFormat="0" applyBorder="0" applyAlignment="0" applyProtection="0"/>
    <xf numFmtId="0" fontId="43" fillId="6" borderId="0" applyNumberFormat="0" applyBorder="0" applyAlignment="0" applyProtection="0"/>
    <xf numFmtId="0" fontId="31" fillId="0" borderId="0"/>
    <xf numFmtId="0" fontId="4" fillId="0" borderId="0"/>
    <xf numFmtId="0" fontId="4" fillId="0" borderId="0"/>
    <xf numFmtId="0" fontId="4" fillId="0" borderId="0"/>
    <xf numFmtId="0" fontId="4" fillId="0" borderId="0"/>
    <xf numFmtId="0" fontId="31" fillId="0" borderId="0"/>
    <xf numFmtId="0" fontId="4" fillId="0" borderId="0"/>
    <xf numFmtId="0" fontId="4" fillId="0" borderId="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4" fillId="10" borderId="12" applyNumberFormat="0" applyFont="0" applyAlignment="0" applyProtection="0"/>
    <xf numFmtId="0" fontId="31" fillId="10" borderId="12" applyNumberFormat="0" applyFont="0" applyAlignment="0" applyProtection="0"/>
    <xf numFmtId="0" fontId="4" fillId="10" borderId="12" applyNumberFormat="0" applyFont="0" applyAlignment="0" applyProtection="0"/>
    <xf numFmtId="0" fontId="13" fillId="8" borderId="9" applyNumberFormat="0" applyAlignment="0" applyProtection="0"/>
    <xf numFmtId="0" fontId="44" fillId="8" borderId="9" applyNumberFormat="0" applyAlignment="0" applyProtection="0"/>
    <xf numFmtId="0" fontId="19" fillId="0" borderId="13" applyNumberFormat="0" applyFill="0" applyAlignment="0" applyProtection="0"/>
    <xf numFmtId="0" fontId="1" fillId="0" borderId="13" applyNumberFormat="0" applyFill="0" applyAlignment="0" applyProtection="0"/>
    <xf numFmtId="0" fontId="17" fillId="0" borderId="0" applyNumberFormat="0" applyFill="0" applyBorder="0" applyAlignment="0" applyProtection="0"/>
    <xf numFmtId="0" fontId="45" fillId="0" borderId="0" applyNumberFormat="0" applyFill="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 fillId="0" borderId="0"/>
    <xf numFmtId="0" fontId="31" fillId="0" borderId="0"/>
    <xf numFmtId="0" fontId="31" fillId="10" borderId="12" applyNumberFormat="0" applyFont="0" applyAlignment="0" applyProtection="0"/>
    <xf numFmtId="0" fontId="4" fillId="0" borderId="0"/>
    <xf numFmtId="0" fontId="23" fillId="0" borderId="0"/>
    <xf numFmtId="0" fontId="23" fillId="0" borderId="0"/>
    <xf numFmtId="0" fontId="4" fillId="0" borderId="0"/>
  </cellStyleXfs>
  <cellXfs count="166">
    <xf numFmtId="0" fontId="0" fillId="0" borderId="0" xfId="0"/>
    <xf numFmtId="0" fontId="1" fillId="0" borderId="0" xfId="0" applyFont="1"/>
    <xf numFmtId="0" fontId="2" fillId="0" borderId="0" xfId="1"/>
    <xf numFmtId="0" fontId="3" fillId="0" borderId="0" xfId="0" applyFont="1"/>
    <xf numFmtId="164" fontId="22" fillId="2" borderId="1" xfId="0" applyNumberFormat="1" applyFont="1" applyFill="1" applyBorder="1" applyAlignment="1" applyProtection="1">
      <alignment horizontal="left" wrapText="1"/>
    </xf>
    <xf numFmtId="0" fontId="0" fillId="3" borderId="0" xfId="0" applyNumberFormat="1" applyFont="1" applyFill="1" applyBorder="1" applyAlignment="1" applyProtection="1"/>
    <xf numFmtId="0" fontId="22" fillId="2" borderId="14" xfId="0" applyNumberFormat="1" applyFont="1" applyFill="1" applyBorder="1" applyAlignment="1" applyProtection="1">
      <alignment horizontal="left" vertical="center" wrapText="1"/>
    </xf>
    <xf numFmtId="164" fontId="22" fillId="2" borderId="2" xfId="0" applyNumberFormat="1" applyFont="1" applyFill="1" applyBorder="1" applyAlignment="1" applyProtection="1">
      <alignment horizontal="center" wrapText="1"/>
    </xf>
    <xf numFmtId="165" fontId="22" fillId="2" borderId="1" xfId="0" applyNumberFormat="1" applyFont="1" applyFill="1" applyBorder="1" applyAlignment="1" applyProtection="1">
      <alignment horizontal="center" wrapText="1"/>
    </xf>
    <xf numFmtId="0" fontId="21" fillId="2" borderId="1" xfId="0" applyNumberFormat="1" applyFont="1" applyFill="1" applyBorder="1" applyAlignment="1" applyProtection="1">
      <alignment horizontal="left" vertical="center" wrapText="1"/>
    </xf>
    <xf numFmtId="0" fontId="22" fillId="2" borderId="1" xfId="0" applyNumberFormat="1" applyFont="1" applyFill="1" applyBorder="1" applyAlignment="1" applyProtection="1">
      <alignment horizontal="left" wrapText="1"/>
    </xf>
    <xf numFmtId="0" fontId="21" fillId="2" borderId="1" xfId="0" applyNumberFormat="1" applyFont="1" applyFill="1" applyBorder="1" applyAlignment="1" applyProtection="1">
      <alignment horizontal="left" wrapText="1"/>
    </xf>
    <xf numFmtId="0" fontId="24" fillId="0" borderId="0" xfId="0" applyFont="1"/>
    <xf numFmtId="0" fontId="19" fillId="0" borderId="0" xfId="0" applyFont="1"/>
    <xf numFmtId="14" fontId="25" fillId="0" borderId="0" xfId="0" applyNumberFormat="1" applyFont="1"/>
    <xf numFmtId="14" fontId="19" fillId="0" borderId="0" xfId="0" applyNumberFormat="1" applyFont="1"/>
    <xf numFmtId="14" fontId="26" fillId="0" borderId="0" xfId="0" applyNumberFormat="1" applyFont="1"/>
    <xf numFmtId="0" fontId="29" fillId="0" borderId="1" xfId="0" applyFont="1" applyFill="1" applyBorder="1" applyAlignment="1">
      <alignment vertical="center"/>
    </xf>
    <xf numFmtId="0" fontId="29" fillId="0" borderId="1" xfId="0" applyFont="1" applyBorder="1" applyAlignment="1">
      <alignment vertical="center"/>
    </xf>
    <xf numFmtId="0" fontId="29" fillId="0" borderId="14" xfId="0" applyFont="1" applyBorder="1" applyAlignment="1">
      <alignment vertical="center"/>
    </xf>
    <xf numFmtId="0" fontId="27" fillId="0" borderId="14" xfId="0" applyFont="1" applyBorder="1" applyAlignment="1">
      <alignment vertical="center"/>
    </xf>
    <xf numFmtId="166" fontId="0" fillId="0" borderId="0" xfId="0" applyNumberFormat="1"/>
    <xf numFmtId="0" fontId="27" fillId="0" borderId="1" xfId="0" applyFont="1" applyBorder="1" applyAlignment="1">
      <alignment vertical="center"/>
    </xf>
    <xf numFmtId="0" fontId="0" fillId="0" borderId="1" xfId="0" applyBorder="1"/>
    <xf numFmtId="0" fontId="27" fillId="0" borderId="1" xfId="0" applyFont="1" applyFill="1" applyBorder="1" applyAlignment="1">
      <alignment horizontal="center" vertical="center"/>
    </xf>
    <xf numFmtId="0" fontId="27" fillId="0" borderId="1" xfId="0" applyFont="1" applyFill="1" applyBorder="1" applyAlignment="1">
      <alignment vertical="center"/>
    </xf>
    <xf numFmtId="0" fontId="29" fillId="0" borderId="1" xfId="0" applyFont="1" applyBorder="1" applyAlignment="1">
      <alignment horizontal="left" vertical="center"/>
    </xf>
    <xf numFmtId="0" fontId="29" fillId="0" borderId="16" xfId="0" applyFont="1" applyBorder="1" applyAlignment="1">
      <alignment vertical="center"/>
    </xf>
    <xf numFmtId="0" fontId="27" fillId="0" borderId="16" xfId="0" applyFont="1" applyBorder="1" applyAlignment="1">
      <alignment vertical="center"/>
    </xf>
    <xf numFmtId="166" fontId="0" fillId="3" borderId="0" xfId="0" applyNumberFormat="1" applyFont="1" applyFill="1" applyBorder="1" applyAlignment="1" applyProtection="1"/>
    <xf numFmtId="0" fontId="0" fillId="3" borderId="17" xfId="0" applyNumberFormat="1" applyFont="1" applyFill="1" applyBorder="1" applyAlignment="1" applyProtection="1"/>
    <xf numFmtId="0" fontId="27" fillId="0" borderId="1" xfId="0" applyFont="1" applyBorder="1"/>
    <xf numFmtId="11" fontId="0" fillId="3" borderId="0" xfId="0" applyNumberFormat="1" applyFont="1" applyFill="1" applyBorder="1" applyAlignment="1" applyProtection="1"/>
    <xf numFmtId="0" fontId="21" fillId="3" borderId="0" xfId="177" applyNumberFormat="1" applyFont="1" applyFill="1" applyBorder="1" applyAlignment="1" applyProtection="1"/>
    <xf numFmtId="0" fontId="31" fillId="3" borderId="0" xfId="177" applyNumberFormat="1" applyFont="1" applyFill="1" applyBorder="1" applyAlignment="1" applyProtection="1"/>
    <xf numFmtId="0" fontId="26" fillId="0" borderId="0" xfId="0" applyFont="1" applyAlignment="1">
      <alignment vertical="center"/>
    </xf>
    <xf numFmtId="164" fontId="22" fillId="2" borderId="1" xfId="0" applyNumberFormat="1" applyFont="1" applyFill="1" applyBorder="1" applyAlignment="1" applyProtection="1">
      <alignment horizontal="center" vertical="center" wrapText="1"/>
    </xf>
    <xf numFmtId="164" fontId="22" fillId="2" borderId="1" xfId="0" applyNumberFormat="1" applyFont="1" applyFill="1" applyBorder="1" applyAlignment="1" applyProtection="1">
      <alignment horizontal="center" wrapText="1"/>
    </xf>
    <xf numFmtId="0" fontId="0" fillId="3" borderId="0" xfId="0" applyNumberFormat="1" applyFont="1" applyFill="1" applyBorder="1" applyAlignment="1" applyProtection="1"/>
    <xf numFmtId="0" fontId="0" fillId="3" borderId="0" xfId="0" applyNumberFormat="1" applyFont="1" applyFill="1" applyBorder="1" applyAlignment="1" applyProtection="1"/>
    <xf numFmtId="166" fontId="22" fillId="0" borderId="1" xfId="44" applyNumberFormat="1" applyFont="1" applyFill="1" applyBorder="1" applyAlignment="1" applyProtection="1">
      <alignment horizontal="right" vertical="center" wrapText="1"/>
    </xf>
    <xf numFmtId="0" fontId="22" fillId="2" borderId="1" xfId="0" applyNumberFormat="1" applyFont="1" applyFill="1" applyBorder="1" applyAlignment="1" applyProtection="1">
      <alignment horizontal="left" vertical="center" wrapText="1"/>
    </xf>
    <xf numFmtId="164" fontId="22" fillId="2" borderId="1" xfId="0" applyNumberFormat="1" applyFont="1" applyFill="1" applyBorder="1" applyAlignment="1" applyProtection="1">
      <alignment horizontal="left" vertical="center" wrapText="1"/>
    </xf>
    <xf numFmtId="164" fontId="22" fillId="2" borderId="14" xfId="0" applyNumberFormat="1" applyFont="1" applyFill="1" applyBorder="1" applyAlignment="1" applyProtection="1">
      <alignment horizontal="left" vertical="center" wrapText="1"/>
    </xf>
    <xf numFmtId="0" fontId="27" fillId="0" borderId="1" xfId="0" applyFont="1" applyBorder="1" applyAlignment="1">
      <alignment horizontal="center" vertical="center"/>
    </xf>
    <xf numFmtId="166" fontId="21" fillId="0" borderId="1" xfId="44" applyNumberFormat="1" applyFont="1" applyFill="1" applyBorder="1" applyAlignment="1" applyProtection="1">
      <alignment horizontal="righ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0" borderId="1" xfId="0"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0" fontId="22" fillId="0" borderId="1" xfId="177" applyNumberFormat="1" applyFont="1" applyFill="1" applyBorder="1" applyAlignment="1" applyProtection="1">
      <alignment horizontal="left" vertical="center" wrapText="1"/>
    </xf>
    <xf numFmtId="166" fontId="22" fillId="0" borderId="1" xfId="44" applyNumberFormat="1" applyFont="1" applyFill="1" applyBorder="1" applyAlignment="1" applyProtection="1">
      <alignment horizontal="right" vertical="center" wrapText="1"/>
    </xf>
    <xf numFmtId="49" fontId="21" fillId="0" borderId="1" xfId="44" applyNumberFormat="1" applyFont="1" applyFill="1" applyBorder="1" applyAlignment="1" applyProtection="1">
      <alignment horizontal="right" vertical="center" wrapText="1"/>
    </xf>
    <xf numFmtId="166" fontId="22" fillId="0" borderId="1" xfId="44" applyNumberFormat="1" applyFont="1" applyFill="1" applyBorder="1" applyAlignment="1" applyProtection="1">
      <alignment horizontal="right"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7" fillId="3" borderId="1" xfId="44" applyNumberFormat="1" applyFont="1" applyFill="1" applyBorder="1" applyAlignment="1" applyProtection="1"/>
    <xf numFmtId="0" fontId="22" fillId="0" borderId="1" xfId="179" applyNumberFormat="1" applyFont="1" applyFill="1" applyBorder="1" applyAlignment="1" applyProtection="1">
      <alignment horizontal="left" vertical="center" wrapText="1"/>
    </xf>
    <xf numFmtId="164" fontId="21" fillId="0" borderId="1" xfId="179" applyNumberFormat="1" applyFont="1" applyFill="1" applyBorder="1" applyAlignment="1" applyProtection="1">
      <alignment horizontal="right" vertical="center" wrapText="1"/>
    </xf>
    <xf numFmtId="49" fontId="21" fillId="0" borderId="1" xfId="179" applyNumberFormat="1" applyFont="1" applyFill="1" applyBorder="1" applyAlignment="1" applyProtection="1">
      <alignment horizontal="right" vertical="center" wrapText="1"/>
    </xf>
    <xf numFmtId="164" fontId="22" fillId="0" borderId="1" xfId="179"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center" vertical="center" wrapText="1"/>
    </xf>
    <xf numFmtId="0" fontId="22" fillId="0" borderId="1" xfId="177" applyNumberFormat="1" applyFont="1" applyFill="1" applyBorder="1" applyAlignment="1" applyProtection="1">
      <alignment horizontal="left"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6" fontId="21" fillId="0" borderId="1" xfId="44" applyNumberFormat="1" applyFont="1" applyFill="1" applyBorder="1" applyAlignment="1" applyProtection="1">
      <alignment horizontal="right" vertical="center" wrapText="1"/>
    </xf>
    <xf numFmtId="166" fontId="27" fillId="0" borderId="1" xfId="44" applyNumberFormat="1" applyFont="1" applyBorder="1"/>
    <xf numFmtId="166" fontId="0" fillId="0" borderId="1" xfId="44" applyNumberFormat="1" applyFont="1" applyBorder="1"/>
    <xf numFmtId="0" fontId="22" fillId="0" borderId="1" xfId="177" applyNumberFormat="1" applyFont="1" applyFill="1" applyBorder="1" applyAlignment="1" applyProtection="1">
      <alignment horizontal="left" vertical="center" wrapText="1"/>
    </xf>
    <xf numFmtId="49" fontId="21"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0" fontId="22" fillId="0" borderId="1" xfId="177" applyNumberFormat="1" applyFont="1" applyFill="1" applyBorder="1" applyAlignment="1" applyProtection="1">
      <alignment horizontal="left" vertical="center" wrapText="1"/>
    </xf>
    <xf numFmtId="164" fontId="21" fillId="0" borderId="1" xfId="177" applyNumberFormat="1" applyFont="1" applyFill="1" applyBorder="1" applyAlignment="1" applyProtection="1">
      <alignment horizontal="right" vertical="center" wrapText="1"/>
    </xf>
    <xf numFmtId="164" fontId="22" fillId="0" borderId="1" xfId="177" applyNumberFormat="1" applyFont="1" applyFill="1" applyBorder="1" applyAlignment="1" applyProtection="1">
      <alignment horizontal="right" vertical="center" wrapText="1"/>
    </xf>
    <xf numFmtId="0" fontId="22" fillId="0" borderId="1"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1" xfId="183" applyNumberFormat="1" applyFont="1" applyFill="1" applyBorder="1" applyAlignment="1" applyProtection="1">
      <alignment horizontal="left" vertical="center" wrapText="1"/>
    </xf>
    <xf numFmtId="164" fontId="22" fillId="0" borderId="1" xfId="183" applyNumberFormat="1" applyFont="1" applyFill="1" applyBorder="1" applyAlignment="1" applyProtection="1">
      <alignment horizontal="right" vertical="center" wrapText="1"/>
    </xf>
    <xf numFmtId="164" fontId="21" fillId="0" borderId="1" xfId="183" applyNumberFormat="1" applyFont="1" applyFill="1" applyBorder="1" applyAlignment="1" applyProtection="1">
      <alignment horizontal="right" vertical="center" wrapText="1"/>
    </xf>
    <xf numFmtId="166" fontId="29" fillId="0" borderId="1" xfId="44" applyNumberFormat="1" applyFont="1" applyBorder="1" applyAlignment="1">
      <alignment horizontal="right"/>
    </xf>
    <xf numFmtId="164" fontId="27" fillId="0" borderId="1" xfId="0" applyNumberFormat="1" applyFont="1" applyBorder="1"/>
    <xf numFmtId="166" fontId="27" fillId="0" borderId="1" xfId="0" applyNumberFormat="1" applyFont="1" applyBorder="1" applyAlignment="1">
      <alignment vertical="center"/>
    </xf>
    <xf numFmtId="166" fontId="29" fillId="0" borderId="1" xfId="44" applyNumberFormat="1" applyFont="1" applyFill="1" applyBorder="1" applyAlignment="1">
      <alignment vertical="center"/>
    </xf>
    <xf numFmtId="166" fontId="27" fillId="0" borderId="1" xfId="44" applyNumberFormat="1" applyFont="1" applyBorder="1" applyAlignment="1">
      <alignment horizontal="right"/>
    </xf>
    <xf numFmtId="166" fontId="29" fillId="0" borderId="1" xfId="44" applyNumberFormat="1" applyFont="1" applyBorder="1"/>
    <xf numFmtId="166" fontId="29" fillId="0" borderId="16" xfId="44" applyNumberFormat="1" applyFont="1" applyBorder="1" applyAlignment="1">
      <alignment horizontal="right"/>
    </xf>
    <xf numFmtId="166" fontId="27" fillId="0" borderId="16" xfId="44" applyNumberFormat="1" applyFont="1" applyBorder="1" applyAlignment="1">
      <alignment horizontal="right"/>
    </xf>
    <xf numFmtId="166" fontId="29" fillId="0" borderId="16" xfId="44" applyNumberFormat="1" applyFont="1" applyBorder="1"/>
    <xf numFmtId="166" fontId="27" fillId="0" borderId="16" xfId="44" applyNumberFormat="1" applyFont="1" applyBorder="1"/>
    <xf numFmtId="166" fontId="29" fillId="0" borderId="1" xfId="44" applyNumberFormat="1" applyFont="1" applyBorder="1" applyAlignment="1">
      <alignment vertical="center"/>
    </xf>
    <xf numFmtId="166" fontId="27" fillId="0" borderId="1" xfId="44" applyNumberFormat="1" applyFont="1" applyBorder="1" applyAlignment="1">
      <alignment vertical="center"/>
    </xf>
    <xf numFmtId="166" fontId="29" fillId="0" borderId="1" xfId="44" applyNumberFormat="1" applyFont="1" applyBorder="1" applyAlignment="1">
      <alignment horizontal="right" vertical="center"/>
    </xf>
    <xf numFmtId="166" fontId="27" fillId="0" borderId="1" xfId="44" applyNumberFormat="1" applyFont="1" applyBorder="1" applyAlignment="1">
      <alignment horizontal="right" vertical="center"/>
    </xf>
    <xf numFmtId="49" fontId="22" fillId="0" borderId="1" xfId="183" applyNumberFormat="1" applyFont="1" applyFill="1" applyBorder="1" applyAlignment="1" applyProtection="1">
      <alignment horizontal="center" vertical="center" wrapText="1"/>
    </xf>
    <xf numFmtId="0" fontId="27" fillId="0" borderId="1" xfId="0" applyFont="1" applyBorder="1" applyAlignment="1">
      <alignment horizontal="center" vertical="center"/>
    </xf>
    <xf numFmtId="0" fontId="27" fillId="0" borderId="1" xfId="0" applyFont="1" applyBorder="1" applyAlignment="1">
      <alignment horizontal="center" vertical="center"/>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7" fillId="0" borderId="1" xfId="0" applyFont="1" applyBorder="1" applyAlignment="1">
      <alignment horizontal="center" vertical="center"/>
    </xf>
    <xf numFmtId="0" fontId="48" fillId="3" borderId="2" xfId="177" applyNumberFormat="1" applyFont="1" applyFill="1" applyBorder="1" applyAlignment="1" applyProtection="1">
      <alignment horizontal="left" vertical="center" wrapText="1"/>
    </xf>
    <xf numFmtId="0" fontId="48" fillId="3" borderId="4" xfId="177" applyNumberFormat="1" applyFont="1" applyFill="1" applyBorder="1" applyAlignment="1" applyProtection="1">
      <alignment horizontal="left" vertical="center" wrapText="1"/>
    </xf>
    <xf numFmtId="0" fontId="48" fillId="3" borderId="3" xfId="177" applyNumberFormat="1" applyFont="1" applyFill="1" applyBorder="1" applyAlignment="1" applyProtection="1">
      <alignment horizontal="left" vertical="center" wrapText="1"/>
    </xf>
    <xf numFmtId="0" fontId="22" fillId="0" borderId="17" xfId="183" applyNumberFormat="1" applyFont="1" applyFill="1" applyBorder="1" applyAlignment="1" applyProtection="1">
      <alignment horizontal="left" vertical="center" wrapText="1"/>
    </xf>
    <xf numFmtId="0" fontId="21" fillId="0" borderId="18" xfId="183" applyNumberFormat="1" applyFont="1" applyFill="1" applyBorder="1" applyAlignment="1" applyProtection="1">
      <alignment horizontal="left" vertical="center" wrapText="1"/>
    </xf>
    <xf numFmtId="0" fontId="21" fillId="0" borderId="19" xfId="183" applyNumberFormat="1" applyFont="1" applyFill="1" applyBorder="1" applyAlignment="1" applyProtection="1">
      <alignment horizontal="left" vertical="center" wrapText="1"/>
    </xf>
    <xf numFmtId="0" fontId="21" fillId="0" borderId="20" xfId="183" applyNumberFormat="1" applyFont="1" applyFill="1" applyBorder="1" applyAlignment="1" applyProtection="1">
      <alignment horizontal="left" vertical="center" wrapText="1"/>
    </xf>
    <xf numFmtId="0" fontId="21" fillId="0" borderId="2" xfId="183" applyNumberFormat="1" applyFont="1" applyFill="1" applyBorder="1" applyAlignment="1" applyProtection="1">
      <alignment horizontal="left" vertical="center" wrapText="1"/>
    </xf>
    <xf numFmtId="0" fontId="21" fillId="0" borderId="4" xfId="183" applyNumberFormat="1" applyFont="1" applyFill="1" applyBorder="1" applyAlignment="1" applyProtection="1">
      <alignment horizontal="left" vertical="center" wrapText="1"/>
    </xf>
    <xf numFmtId="0" fontId="21" fillId="0" borderId="3" xfId="183" applyNumberFormat="1" applyFont="1" applyFill="1" applyBorder="1" applyAlignment="1" applyProtection="1">
      <alignment horizontal="left" vertical="center" wrapText="1"/>
    </xf>
    <xf numFmtId="0" fontId="22" fillId="0" borderId="2" xfId="183" applyNumberFormat="1" applyFont="1" applyFill="1" applyBorder="1" applyAlignment="1" applyProtection="1">
      <alignment horizontal="center" vertical="center" wrapText="1"/>
    </xf>
    <xf numFmtId="0" fontId="22" fillId="0" borderId="4" xfId="183" applyNumberFormat="1" applyFont="1" applyFill="1" applyBorder="1" applyAlignment="1" applyProtection="1">
      <alignment horizontal="center" vertical="center" wrapText="1"/>
    </xf>
    <xf numFmtId="0" fontId="22" fillId="0" borderId="3" xfId="183" applyNumberFormat="1" applyFont="1" applyFill="1" applyBorder="1" applyAlignment="1" applyProtection="1">
      <alignment horizontal="center" vertical="center" wrapText="1"/>
    </xf>
    <xf numFmtId="0" fontId="21" fillId="0" borderId="1" xfId="183" applyNumberFormat="1" applyFont="1" applyFill="1" applyBorder="1" applyAlignment="1" applyProtection="1">
      <alignment horizontal="left" vertical="center" wrapText="1"/>
    </xf>
    <xf numFmtId="0" fontId="22" fillId="0" borderId="2" xfId="179" applyNumberFormat="1" applyFont="1" applyFill="1" applyBorder="1" applyAlignment="1" applyProtection="1">
      <alignment horizontal="center" vertical="center" wrapText="1"/>
    </xf>
    <xf numFmtId="0" fontId="22" fillId="0" borderId="4" xfId="179" applyNumberFormat="1" applyFont="1" applyFill="1" applyBorder="1" applyAlignment="1" applyProtection="1">
      <alignment horizontal="center" vertical="center" wrapText="1"/>
    </xf>
    <xf numFmtId="0" fontId="22" fillId="0" borderId="3" xfId="179" applyNumberFormat="1" applyFont="1" applyFill="1" applyBorder="1" applyAlignment="1" applyProtection="1">
      <alignment horizontal="center" vertical="center" wrapText="1"/>
    </xf>
    <xf numFmtId="0" fontId="21" fillId="0" borderId="1" xfId="179" applyNumberFormat="1" applyFont="1" applyFill="1" applyBorder="1" applyAlignment="1" applyProtection="1">
      <alignment horizontal="left" vertical="center" wrapText="1"/>
    </xf>
    <xf numFmtId="0" fontId="21" fillId="0" borderId="2" xfId="177" applyNumberFormat="1" applyFont="1" applyFill="1" applyBorder="1" applyAlignment="1" applyProtection="1">
      <alignment horizontal="left" vertical="center" wrapText="1"/>
    </xf>
    <xf numFmtId="0" fontId="21" fillId="0" borderId="4" xfId="177" applyNumberFormat="1" applyFont="1" applyFill="1" applyBorder="1" applyAlignment="1" applyProtection="1">
      <alignment horizontal="left" vertical="center" wrapText="1"/>
    </xf>
    <xf numFmtId="0" fontId="21" fillId="0" borderId="3" xfId="177" applyNumberFormat="1" applyFont="1" applyFill="1" applyBorder="1" applyAlignment="1" applyProtection="1">
      <alignment horizontal="left" vertical="center" wrapText="1"/>
    </xf>
    <xf numFmtId="0" fontId="22" fillId="0" borderId="2" xfId="177" applyNumberFormat="1" applyFont="1" applyFill="1" applyBorder="1" applyAlignment="1" applyProtection="1">
      <alignment horizontal="center" vertical="center" wrapText="1"/>
    </xf>
    <xf numFmtId="0" fontId="22" fillId="0" borderId="4" xfId="177" applyNumberFormat="1" applyFont="1" applyFill="1" applyBorder="1" applyAlignment="1" applyProtection="1">
      <alignment horizontal="center" vertical="center" wrapText="1"/>
    </xf>
    <xf numFmtId="0" fontId="22" fillId="0" borderId="3" xfId="177" applyNumberFormat="1" applyFont="1" applyFill="1" applyBorder="1" applyAlignment="1" applyProtection="1">
      <alignment horizontal="center" vertical="center" wrapText="1"/>
    </xf>
    <xf numFmtId="0" fontId="21" fillId="0" borderId="1" xfId="177" applyNumberFormat="1" applyFont="1" applyFill="1" applyBorder="1" applyAlignment="1" applyProtection="1">
      <alignment horizontal="left" vertical="center" wrapText="1"/>
    </xf>
    <xf numFmtId="0" fontId="29" fillId="0" borderId="1" xfId="0" applyFont="1" applyBorder="1" applyAlignment="1">
      <alignment horizontal="left" vertical="center" wrapText="1"/>
    </xf>
    <xf numFmtId="0" fontId="21" fillId="3" borderId="1"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center" wrapText="1"/>
    </xf>
    <xf numFmtId="0" fontId="21" fillId="3" borderId="4" xfId="0" applyNumberFormat="1" applyFont="1" applyFill="1" applyBorder="1" applyAlignment="1" applyProtection="1">
      <alignment horizontal="left" vertical="center" wrapText="1"/>
    </xf>
    <xf numFmtId="0" fontId="21" fillId="3" borderId="3" xfId="0" applyNumberFormat="1" applyFont="1" applyFill="1" applyBorder="1" applyAlignment="1" applyProtection="1">
      <alignment horizontal="left" vertical="center" wrapText="1"/>
    </xf>
    <xf numFmtId="0" fontId="27" fillId="0" borderId="1" xfId="0" applyFont="1" applyBorder="1" applyAlignment="1">
      <alignment horizontal="center"/>
    </xf>
    <xf numFmtId="0" fontId="29" fillId="0" borderId="1" xfId="0" applyFont="1" applyBorder="1" applyAlignment="1">
      <alignment horizontal="left"/>
    </xf>
    <xf numFmtId="0" fontId="0" fillId="0" borderId="1" xfId="0" applyBorder="1" applyAlignment="1">
      <alignment horizontal="left"/>
    </xf>
    <xf numFmtId="0" fontId="27" fillId="0" borderId="1" xfId="0" applyFont="1" applyBorder="1" applyAlignment="1">
      <alignment horizontal="center" vertical="center"/>
    </xf>
    <xf numFmtId="0" fontId="29" fillId="0" borderId="1" xfId="0" applyFont="1" applyFill="1" applyBorder="1" applyAlignment="1">
      <alignment horizontal="left" vertical="center" wrapText="1"/>
    </xf>
    <xf numFmtId="0" fontId="29" fillId="0" borderId="2" xfId="0" applyNumberFormat="1" applyFont="1" applyFill="1" applyBorder="1" applyAlignment="1" applyProtection="1">
      <alignment horizontal="left" vertical="center" wrapText="1"/>
    </xf>
    <xf numFmtId="0" fontId="29" fillId="0" borderId="4" xfId="0" applyNumberFormat="1" applyFont="1" applyFill="1" applyBorder="1" applyAlignment="1" applyProtection="1">
      <alignment horizontal="left" vertical="center" wrapText="1"/>
    </xf>
    <xf numFmtId="0" fontId="29" fillId="0" borderId="3" xfId="0" applyNumberFormat="1" applyFont="1" applyFill="1" applyBorder="1" applyAlignment="1" applyProtection="1">
      <alignment horizontal="left" vertical="center" wrapText="1"/>
    </xf>
    <xf numFmtId="0" fontId="22" fillId="2" borderId="2" xfId="0" applyNumberFormat="1" applyFont="1" applyFill="1" applyBorder="1" applyAlignment="1" applyProtection="1">
      <alignment horizontal="center" vertical="center" wrapText="1"/>
    </xf>
    <xf numFmtId="0" fontId="22" fillId="2" borderId="3"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wrapText="1"/>
    </xf>
    <xf numFmtId="0" fontId="22" fillId="2" borderId="1" xfId="0" applyNumberFormat="1" applyFont="1" applyFill="1" applyBorder="1" applyAlignment="1" applyProtection="1">
      <alignment horizontal="center" vertical="center" wrapText="1"/>
    </xf>
    <xf numFmtId="0" fontId="29" fillId="3" borderId="1" xfId="0" applyNumberFormat="1" applyFont="1" applyFill="1" applyBorder="1" applyAlignment="1" applyProtection="1">
      <alignment horizontal="left" vertical="center" wrapText="1"/>
    </xf>
    <xf numFmtId="0" fontId="21" fillId="3" borderId="15" xfId="0" applyNumberFormat="1" applyFont="1" applyFill="1" applyBorder="1" applyAlignment="1" applyProtection="1">
      <alignment horizontal="left" vertical="center" wrapText="1"/>
    </xf>
    <xf numFmtId="0" fontId="21" fillId="3" borderId="2" xfId="0" applyNumberFormat="1" applyFont="1" applyFill="1" applyBorder="1" applyAlignment="1" applyProtection="1">
      <alignment horizontal="left" vertical="top" wrapText="1"/>
    </xf>
    <xf numFmtId="0" fontId="21" fillId="3" borderId="4" xfId="0" applyNumberFormat="1" applyFont="1" applyFill="1" applyBorder="1" applyAlignment="1" applyProtection="1">
      <alignment horizontal="left" vertical="top" wrapText="1"/>
    </xf>
    <xf numFmtId="0" fontId="21" fillId="3" borderId="3" xfId="0" applyNumberFormat="1" applyFont="1" applyFill="1" applyBorder="1" applyAlignment="1" applyProtection="1">
      <alignment horizontal="left" vertical="top" wrapText="1"/>
    </xf>
    <xf numFmtId="0" fontId="29" fillId="0" borderId="2"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2"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21" fillId="3" borderId="1" xfId="0" applyNumberFormat="1" applyFont="1" applyFill="1" applyBorder="1" applyAlignment="1" applyProtection="1">
      <alignment horizontal="left" vertical="top" wrapText="1"/>
    </xf>
    <xf numFmtId="0" fontId="29" fillId="0" borderId="1" xfId="0" applyFont="1" applyBorder="1" applyAlignment="1">
      <alignment horizontal="left" vertical="top" wrapText="1"/>
    </xf>
  </cellXfs>
  <cellStyles count="217">
    <cellStyle name="20% - Accent1" xfId="20" builtinId="30" customBuiltin="1"/>
    <cellStyle name="20% - Accent1 2" xfId="45"/>
    <cellStyle name="20% - Accent1 3" xfId="46"/>
    <cellStyle name="20% - Accent1 4" xfId="47"/>
    <cellStyle name="20% - Accent1 5" xfId="48"/>
    <cellStyle name="20% - Accent1 6" xfId="49"/>
    <cellStyle name="20% - Accent1 7" xfId="50"/>
    <cellStyle name="20% - Accent1 7 2" xfId="51"/>
    <cellStyle name="20% - Accent1 7 3" xfId="198"/>
    <cellStyle name="20% - Accent2" xfId="24" builtinId="34" customBuiltin="1"/>
    <cellStyle name="20% - Accent2 2" xfId="52"/>
    <cellStyle name="20% - Accent2 3" xfId="53"/>
    <cellStyle name="20% - Accent2 4" xfId="54"/>
    <cellStyle name="20% - Accent2 5" xfId="55"/>
    <cellStyle name="20% - Accent2 6" xfId="56"/>
    <cellStyle name="20% - Accent2 7" xfId="57"/>
    <cellStyle name="20% - Accent2 7 2" xfId="58"/>
    <cellStyle name="20% - Accent2 7 3" xfId="199"/>
    <cellStyle name="20% - Accent3" xfId="28" builtinId="38" customBuiltin="1"/>
    <cellStyle name="20% - Accent3 2" xfId="59"/>
    <cellStyle name="20% - Accent3 3" xfId="60"/>
    <cellStyle name="20% - Accent3 4" xfId="61"/>
    <cellStyle name="20% - Accent3 5" xfId="62"/>
    <cellStyle name="20% - Accent3 6" xfId="63"/>
    <cellStyle name="20% - Accent3 7" xfId="64"/>
    <cellStyle name="20% - Accent3 7 2" xfId="65"/>
    <cellStyle name="20% - Accent3 7 3" xfId="200"/>
    <cellStyle name="20% - Accent4" xfId="32" builtinId="42" customBuiltin="1"/>
    <cellStyle name="20% - Accent4 2" xfId="66"/>
    <cellStyle name="20% - Accent4 3" xfId="67"/>
    <cellStyle name="20% - Accent4 4" xfId="68"/>
    <cellStyle name="20% - Accent4 5" xfId="69"/>
    <cellStyle name="20% - Accent4 6" xfId="70"/>
    <cellStyle name="20% - Accent4 7" xfId="71"/>
    <cellStyle name="20% - Accent4 7 2" xfId="72"/>
    <cellStyle name="20% - Accent4 7 3" xfId="201"/>
    <cellStyle name="20% - Accent5" xfId="36" builtinId="46" customBuiltin="1"/>
    <cellStyle name="20% - Accent5 2" xfId="73"/>
    <cellStyle name="20% - Accent5 3" xfId="74"/>
    <cellStyle name="20% - Accent5 4" xfId="75"/>
    <cellStyle name="20% - Accent5 5" xfId="76"/>
    <cellStyle name="20% - Accent5 6" xfId="77"/>
    <cellStyle name="20% - Accent5 7" xfId="78"/>
    <cellStyle name="20% - Accent5 7 2" xfId="79"/>
    <cellStyle name="20% - Accent5 7 3" xfId="202"/>
    <cellStyle name="20% - Accent6" xfId="40" builtinId="50" customBuiltin="1"/>
    <cellStyle name="20% - Accent6 2" xfId="80"/>
    <cellStyle name="20% - Accent6 3" xfId="81"/>
    <cellStyle name="20% - Accent6 4" xfId="82"/>
    <cellStyle name="20% - Accent6 5" xfId="83"/>
    <cellStyle name="20% - Accent6 6" xfId="84"/>
    <cellStyle name="20% - Accent6 7" xfId="85"/>
    <cellStyle name="20% - Accent6 7 2" xfId="86"/>
    <cellStyle name="20% - Accent6 7 3" xfId="203"/>
    <cellStyle name="40% - Accent1" xfId="21" builtinId="31" customBuiltin="1"/>
    <cellStyle name="40% - Accent1 2" xfId="87"/>
    <cellStyle name="40% - Accent1 3" xfId="88"/>
    <cellStyle name="40% - Accent1 4" xfId="89"/>
    <cellStyle name="40% - Accent1 5" xfId="90"/>
    <cellStyle name="40% - Accent1 6" xfId="91"/>
    <cellStyle name="40% - Accent1 7" xfId="92"/>
    <cellStyle name="40% - Accent1 7 2" xfId="93"/>
    <cellStyle name="40% - Accent1 7 3" xfId="204"/>
    <cellStyle name="40% - Accent2" xfId="25" builtinId="35" customBuiltin="1"/>
    <cellStyle name="40% - Accent2 2" xfId="94"/>
    <cellStyle name="40% - Accent2 3" xfId="95"/>
    <cellStyle name="40% - Accent2 4" xfId="96"/>
    <cellStyle name="40% - Accent2 5" xfId="97"/>
    <cellStyle name="40% - Accent2 6" xfId="98"/>
    <cellStyle name="40% - Accent2 7" xfId="99"/>
    <cellStyle name="40% - Accent2 7 2" xfId="100"/>
    <cellStyle name="40% - Accent2 7 3" xfId="205"/>
    <cellStyle name="40% - Accent3" xfId="29" builtinId="39" customBuiltin="1"/>
    <cellStyle name="40% - Accent3 2" xfId="101"/>
    <cellStyle name="40% - Accent3 3" xfId="102"/>
    <cellStyle name="40% - Accent3 4" xfId="103"/>
    <cellStyle name="40% - Accent3 5" xfId="104"/>
    <cellStyle name="40% - Accent3 6" xfId="105"/>
    <cellStyle name="40% - Accent3 7" xfId="106"/>
    <cellStyle name="40% - Accent3 7 2" xfId="107"/>
    <cellStyle name="40% - Accent3 7 3" xfId="206"/>
    <cellStyle name="40% - Accent4" xfId="33" builtinId="43" customBuiltin="1"/>
    <cellStyle name="40% - Accent4 2" xfId="108"/>
    <cellStyle name="40% - Accent4 3" xfId="109"/>
    <cellStyle name="40% - Accent4 4" xfId="110"/>
    <cellStyle name="40% - Accent4 5" xfId="111"/>
    <cellStyle name="40% - Accent4 6" xfId="112"/>
    <cellStyle name="40% - Accent4 7" xfId="113"/>
    <cellStyle name="40% - Accent4 7 2" xfId="114"/>
    <cellStyle name="40% - Accent4 7 3" xfId="207"/>
    <cellStyle name="40% - Accent5" xfId="37" builtinId="47" customBuiltin="1"/>
    <cellStyle name="40% - Accent5 2" xfId="115"/>
    <cellStyle name="40% - Accent5 3" xfId="116"/>
    <cellStyle name="40% - Accent5 4" xfId="117"/>
    <cellStyle name="40% - Accent5 5" xfId="118"/>
    <cellStyle name="40% - Accent5 6" xfId="119"/>
    <cellStyle name="40% - Accent5 7" xfId="120"/>
    <cellStyle name="40% - Accent5 7 2" xfId="121"/>
    <cellStyle name="40% - Accent5 7 3" xfId="208"/>
    <cellStyle name="40% - Accent6" xfId="41" builtinId="51" customBuiltin="1"/>
    <cellStyle name="40% - Accent6 2" xfId="122"/>
    <cellStyle name="40% - Accent6 3" xfId="123"/>
    <cellStyle name="40% - Accent6 4" xfId="124"/>
    <cellStyle name="40% - Accent6 5" xfId="125"/>
    <cellStyle name="40% - Accent6 6" xfId="126"/>
    <cellStyle name="40% - Accent6 7" xfId="127"/>
    <cellStyle name="40% - Accent6 7 2" xfId="128"/>
    <cellStyle name="40% - Accent6 7 3" xfId="209"/>
    <cellStyle name="60% - Accent1" xfId="22" builtinId="32" customBuiltin="1"/>
    <cellStyle name="60% - Accent1 2" xfId="129"/>
    <cellStyle name="60% - Accent1 3" xfId="130"/>
    <cellStyle name="60% - Accent2" xfId="26" builtinId="36" customBuiltin="1"/>
    <cellStyle name="60% - Accent2 2" xfId="131"/>
    <cellStyle name="60% - Accent2 3" xfId="132"/>
    <cellStyle name="60% - Accent3" xfId="30" builtinId="40" customBuiltin="1"/>
    <cellStyle name="60% - Accent3 2" xfId="133"/>
    <cellStyle name="60% - Accent3 3" xfId="134"/>
    <cellStyle name="60% - Accent4" xfId="34" builtinId="44" customBuiltin="1"/>
    <cellStyle name="60% - Accent4 2" xfId="135"/>
    <cellStyle name="60% - Accent4 3" xfId="136"/>
    <cellStyle name="60% - Accent5" xfId="38" builtinId="48" customBuiltin="1"/>
    <cellStyle name="60% - Accent5 2" xfId="137"/>
    <cellStyle name="60% - Accent5 3" xfId="138"/>
    <cellStyle name="60% - Accent6" xfId="42" builtinId="52" customBuiltin="1"/>
    <cellStyle name="60% - Accent6 2" xfId="139"/>
    <cellStyle name="60% - Accent6 3" xfId="140"/>
    <cellStyle name="Accent1" xfId="19" builtinId="29" customBuiltin="1"/>
    <cellStyle name="Accent1 2" xfId="141"/>
    <cellStyle name="Accent1 3" xfId="142"/>
    <cellStyle name="Accent2" xfId="23" builtinId="33" customBuiltin="1"/>
    <cellStyle name="Accent2 2" xfId="143"/>
    <cellStyle name="Accent2 3" xfId="144"/>
    <cellStyle name="Accent3" xfId="27" builtinId="37" customBuiltin="1"/>
    <cellStyle name="Accent3 2" xfId="145"/>
    <cellStyle name="Accent3 3" xfId="146"/>
    <cellStyle name="Accent4" xfId="31" builtinId="41" customBuiltin="1"/>
    <cellStyle name="Accent4 2" xfId="147"/>
    <cellStyle name="Accent4 3" xfId="148"/>
    <cellStyle name="Accent5" xfId="35" builtinId="45" customBuiltin="1"/>
    <cellStyle name="Accent5 2" xfId="149"/>
    <cellStyle name="Accent5 3" xfId="150"/>
    <cellStyle name="Accent6" xfId="39" builtinId="49" customBuiltin="1"/>
    <cellStyle name="Accent6 2" xfId="151"/>
    <cellStyle name="Accent6 3" xfId="152"/>
    <cellStyle name="Bad" xfId="8" builtinId="27" customBuiltin="1"/>
    <cellStyle name="Bad 2" xfId="153"/>
    <cellStyle name="Bad 3" xfId="154"/>
    <cellStyle name="Calculation" xfId="12" builtinId="22" customBuiltin="1"/>
    <cellStyle name="Calculation 2" xfId="155"/>
    <cellStyle name="Calculation 3" xfId="156"/>
    <cellStyle name="Check Cell" xfId="14" builtinId="23" customBuiltin="1"/>
    <cellStyle name="Check Cell 2" xfId="157"/>
    <cellStyle name="Check Cell 3" xfId="158"/>
    <cellStyle name="Comma" xfId="44" builtinId="3"/>
    <cellStyle name="Explanatory Text" xfId="17" builtinId="53" customBuiltin="1"/>
    <cellStyle name="Explanatory Text 2" xfId="159"/>
    <cellStyle name="Explanatory Text 3" xfId="160"/>
    <cellStyle name="Good" xfId="7" builtinId="26" customBuiltin="1"/>
    <cellStyle name="Good 2" xfId="161"/>
    <cellStyle name="Good 3" xfId="162"/>
    <cellStyle name="Heading 1" xfId="3" builtinId="16" customBuiltin="1"/>
    <cellStyle name="Heading 1 2" xfId="163"/>
    <cellStyle name="Heading 1 3" xfId="164"/>
    <cellStyle name="Heading 2" xfId="4" builtinId="17" customBuiltin="1"/>
    <cellStyle name="Heading 2 2" xfId="165"/>
    <cellStyle name="Heading 2 3" xfId="166"/>
    <cellStyle name="Heading 3" xfId="5" builtinId="18" customBuiltin="1"/>
    <cellStyle name="Heading 3 2" xfId="167"/>
    <cellStyle name="Heading 3 3" xfId="168"/>
    <cellStyle name="Heading 4" xfId="6" builtinId="19" customBuiltin="1"/>
    <cellStyle name="Heading 4 2" xfId="169"/>
    <cellStyle name="Heading 4 3" xfId="170"/>
    <cellStyle name="Hyperlink" xfId="1" builtinId="8"/>
    <cellStyle name="Input" xfId="10" builtinId="20" customBuiltin="1"/>
    <cellStyle name="Input 2" xfId="171"/>
    <cellStyle name="Input 3" xfId="172"/>
    <cellStyle name="Linked Cell" xfId="13" builtinId="24" customBuiltin="1"/>
    <cellStyle name="Linked Cell 2" xfId="173"/>
    <cellStyle name="Linked Cell 3" xfId="174"/>
    <cellStyle name="Neutral" xfId="9" builtinId="28" customBuiltin="1"/>
    <cellStyle name="Neutral 2" xfId="175"/>
    <cellStyle name="Neutral 3" xfId="176"/>
    <cellStyle name="Normal" xfId="0" builtinId="0"/>
    <cellStyle name="Normal 2" xfId="43"/>
    <cellStyle name="Normal 2 2" xfId="177"/>
    <cellStyle name="Normal 2 3" xfId="210"/>
    <cellStyle name="Normal 2 3 2" xfId="214"/>
    <cellStyle name="Normal 2 3 2 2" xfId="216"/>
    <cellStyle name="Normal 2 4" xfId="213"/>
    <cellStyle name="Normal 2 4 2" xfId="215"/>
    <cellStyle name="Normal 3" xfId="178"/>
    <cellStyle name="Normal 4" xfId="179"/>
    <cellStyle name="Normal 5" xfId="180"/>
    <cellStyle name="Normal 6" xfId="181"/>
    <cellStyle name="Normal 7" xfId="182"/>
    <cellStyle name="Normal 7 2" xfId="183"/>
    <cellStyle name="Normal 7 3" xfId="211"/>
    <cellStyle name="Normal 9" xfId="184"/>
    <cellStyle name="Note" xfId="16" builtinId="10" customBuiltin="1"/>
    <cellStyle name="Note 2" xfId="185"/>
    <cellStyle name="Note 3" xfId="186"/>
    <cellStyle name="Note 4" xfId="187"/>
    <cellStyle name="Note 5" xfId="188"/>
    <cellStyle name="Note 6" xfId="189"/>
    <cellStyle name="Note 7" xfId="190"/>
    <cellStyle name="Note 7 2" xfId="191"/>
    <cellStyle name="Note 7 3" xfId="212"/>
    <cellStyle name="Output" xfId="11" builtinId="21" customBuiltin="1"/>
    <cellStyle name="Output 2" xfId="192"/>
    <cellStyle name="Output 3" xfId="193"/>
    <cellStyle name="Title" xfId="2" builtinId="15" customBuiltin="1"/>
    <cellStyle name="Total" xfId="18" builtinId="25" customBuiltin="1"/>
    <cellStyle name="Total 2" xfId="194"/>
    <cellStyle name="Total 3" xfId="195"/>
    <cellStyle name="Warning Text" xfId="15" builtinId="11" customBuiltin="1"/>
    <cellStyle name="Warning Text 2" xfId="196"/>
    <cellStyle name="Warning Text 3" xfId="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tabSelected="1" zoomScale="85" zoomScaleNormal="85" workbookViewId="0">
      <selection activeCell="A19" sqref="A19"/>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41</v>
      </c>
    </row>
    <row r="3" spans="1:6" x14ac:dyDescent="0.25">
      <c r="A3" s="13" t="s">
        <v>56</v>
      </c>
      <c r="B3" s="14">
        <v>41724</v>
      </c>
      <c r="F3" s="35"/>
    </row>
    <row r="4" spans="1:6" x14ac:dyDescent="0.25">
      <c r="A4" s="15" t="s">
        <v>55</v>
      </c>
      <c r="B4" s="16">
        <v>41712</v>
      </c>
    </row>
    <row r="9" spans="1:6" x14ac:dyDescent="0.25">
      <c r="A9" t="s">
        <v>42</v>
      </c>
    </row>
    <row r="11" spans="1:6" x14ac:dyDescent="0.25">
      <c r="A11" s="1" t="s">
        <v>43</v>
      </c>
    </row>
    <row r="13" spans="1:6" x14ac:dyDescent="0.25">
      <c r="A13" s="2" t="s">
        <v>44</v>
      </c>
    </row>
    <row r="14" spans="1:6" x14ac:dyDescent="0.25">
      <c r="A14" s="2" t="s">
        <v>45</v>
      </c>
    </row>
    <row r="16" spans="1:6" x14ac:dyDescent="0.25">
      <c r="A16" s="2" t="s">
        <v>53</v>
      </c>
    </row>
    <row r="17" spans="1:1" x14ac:dyDescent="0.25">
      <c r="A17" s="2" t="s">
        <v>57</v>
      </c>
    </row>
    <row r="19" spans="1:1" x14ac:dyDescent="0.25">
      <c r="A19" s="2" t="s">
        <v>58</v>
      </c>
    </row>
    <row r="20" spans="1:1" x14ac:dyDescent="0.25">
      <c r="A20" s="2" t="s">
        <v>59</v>
      </c>
    </row>
    <row r="22" spans="1:1" x14ac:dyDescent="0.25">
      <c r="A22" s="1" t="s">
        <v>46</v>
      </c>
    </row>
    <row r="24" spans="1:1" x14ac:dyDescent="0.25">
      <c r="A24" s="3" t="s">
        <v>47</v>
      </c>
    </row>
    <row r="26" spans="1:1" x14ac:dyDescent="0.25">
      <c r="A26" s="2" t="s">
        <v>109</v>
      </c>
    </row>
    <row r="27" spans="1:1" x14ac:dyDescent="0.25">
      <c r="A27" s="2" t="s">
        <v>78</v>
      </c>
    </row>
    <row r="28" spans="1:1" x14ac:dyDescent="0.25">
      <c r="A28" s="2" t="s">
        <v>79</v>
      </c>
    </row>
    <row r="29" spans="1:1" x14ac:dyDescent="0.25">
      <c r="A29" s="2" t="s">
        <v>108</v>
      </c>
    </row>
    <row r="30" spans="1:1" x14ac:dyDescent="0.25">
      <c r="A30" s="2" t="s">
        <v>80</v>
      </c>
    </row>
    <row r="32" spans="1:1" x14ac:dyDescent="0.25">
      <c r="A32" s="2" t="s">
        <v>88</v>
      </c>
    </row>
    <row r="33" spans="1:1" x14ac:dyDescent="0.25">
      <c r="A33" s="2" t="s">
        <v>89</v>
      </c>
    </row>
    <row r="34" spans="1:1" x14ac:dyDescent="0.25">
      <c r="A34" s="2" t="s">
        <v>90</v>
      </c>
    </row>
    <row r="35" spans="1:1" x14ac:dyDescent="0.25">
      <c r="A35" s="2" t="s">
        <v>107</v>
      </c>
    </row>
    <row r="36" spans="1:1" x14ac:dyDescent="0.25">
      <c r="A36" s="2" t="s">
        <v>87</v>
      </c>
    </row>
    <row r="38" spans="1:1" x14ac:dyDescent="0.25">
      <c r="A38" s="2" t="s">
        <v>91</v>
      </c>
    </row>
    <row r="39" spans="1:1" x14ac:dyDescent="0.25">
      <c r="A39" s="2" t="s">
        <v>92</v>
      </c>
    </row>
    <row r="40" spans="1:1" x14ac:dyDescent="0.25">
      <c r="A40" s="2" t="s">
        <v>93</v>
      </c>
    </row>
    <row r="41" spans="1:1" x14ac:dyDescent="0.25">
      <c r="A41" s="2" t="s">
        <v>94</v>
      </c>
    </row>
    <row r="42" spans="1:1" x14ac:dyDescent="0.25">
      <c r="A42" s="2" t="s">
        <v>95</v>
      </c>
    </row>
    <row r="43" spans="1:1" x14ac:dyDescent="0.25">
      <c r="A43" s="2"/>
    </row>
    <row r="44" spans="1:1" x14ac:dyDescent="0.25">
      <c r="A44" s="3" t="s">
        <v>60</v>
      </c>
    </row>
    <row r="46" spans="1:1" x14ac:dyDescent="0.25">
      <c r="A46" s="2" t="s">
        <v>99</v>
      </c>
    </row>
    <row r="47" spans="1:1" x14ac:dyDescent="0.25">
      <c r="A47" s="2" t="s">
        <v>98</v>
      </c>
    </row>
    <row r="48" spans="1:1" x14ac:dyDescent="0.25">
      <c r="A48" s="2" t="s">
        <v>97</v>
      </c>
    </row>
    <row r="49" spans="1:1" x14ac:dyDescent="0.25">
      <c r="A49" s="2" t="s">
        <v>115</v>
      </c>
    </row>
    <row r="50" spans="1:1" x14ac:dyDescent="0.25">
      <c r="A50" s="2" t="s">
        <v>96</v>
      </c>
    </row>
    <row r="52" spans="1:1" x14ac:dyDescent="0.25">
      <c r="A52" s="2" t="s">
        <v>111</v>
      </c>
    </row>
    <row r="53" spans="1:1" x14ac:dyDescent="0.25">
      <c r="A53" s="2" t="s">
        <v>112</v>
      </c>
    </row>
    <row r="54" spans="1:1" x14ac:dyDescent="0.25">
      <c r="A54" s="2" t="s">
        <v>113</v>
      </c>
    </row>
    <row r="55" spans="1:1" x14ac:dyDescent="0.25">
      <c r="A55" s="2" t="s">
        <v>114</v>
      </c>
    </row>
    <row r="56" spans="1:1" x14ac:dyDescent="0.25">
      <c r="A56" s="2" t="s">
        <v>110</v>
      </c>
    </row>
    <row r="58" spans="1:1" x14ac:dyDescent="0.25">
      <c r="A58" s="2" t="s">
        <v>123</v>
      </c>
    </row>
    <row r="59" spans="1:1" x14ac:dyDescent="0.25">
      <c r="A59" s="2" t="s">
        <v>122</v>
      </c>
    </row>
    <row r="60" spans="1:1" x14ac:dyDescent="0.25">
      <c r="A60" s="2" t="s">
        <v>121</v>
      </c>
    </row>
    <row r="61" spans="1:1" x14ac:dyDescent="0.25">
      <c r="A61" s="2" t="s">
        <v>120</v>
      </c>
    </row>
    <row r="62" spans="1:1" x14ac:dyDescent="0.25">
      <c r="A62" s="2" t="s">
        <v>119</v>
      </c>
    </row>
    <row r="64" spans="1:1" x14ac:dyDescent="0.25">
      <c r="A64" s="3" t="s">
        <v>48</v>
      </c>
    </row>
    <row r="66" spans="1:1" x14ac:dyDescent="0.25">
      <c r="A66" s="2" t="s">
        <v>149</v>
      </c>
    </row>
    <row r="67" spans="1:1" x14ac:dyDescent="0.25">
      <c r="A67" s="2" t="s">
        <v>129</v>
      </c>
    </row>
    <row r="68" spans="1:1" x14ac:dyDescent="0.25">
      <c r="A68" s="2" t="s">
        <v>130</v>
      </c>
    </row>
    <row r="69" spans="1:1" x14ac:dyDescent="0.25">
      <c r="A69" s="2" t="s">
        <v>131</v>
      </c>
    </row>
    <row r="70" spans="1:1" x14ac:dyDescent="0.25">
      <c r="A70" s="2" t="s">
        <v>132</v>
      </c>
    </row>
    <row r="72" spans="1:1" x14ac:dyDescent="0.25">
      <c r="A72" s="2" t="s">
        <v>148</v>
      </c>
    </row>
    <row r="73" spans="1:1" x14ac:dyDescent="0.25">
      <c r="A73" s="2" t="s">
        <v>150</v>
      </c>
    </row>
    <row r="74" spans="1:1" x14ac:dyDescent="0.25">
      <c r="A74" s="2" t="s">
        <v>151</v>
      </c>
    </row>
    <row r="75" spans="1:1" x14ac:dyDescent="0.25">
      <c r="A75" s="2" t="s">
        <v>152</v>
      </c>
    </row>
    <row r="76" spans="1:1" x14ac:dyDescent="0.25">
      <c r="A76" s="2" t="s">
        <v>147</v>
      </c>
    </row>
    <row r="78" spans="1:1" x14ac:dyDescent="0.25">
      <c r="A78" s="2" t="s">
        <v>154</v>
      </c>
    </row>
    <row r="79" spans="1:1" x14ac:dyDescent="0.25">
      <c r="A79" s="2" t="s">
        <v>155</v>
      </c>
    </row>
    <row r="80" spans="1:1" x14ac:dyDescent="0.25">
      <c r="A80" s="2" t="s">
        <v>156</v>
      </c>
    </row>
    <row r="81" spans="1:1" x14ac:dyDescent="0.25">
      <c r="A81" s="2" t="s">
        <v>157</v>
      </c>
    </row>
    <row r="82" spans="1:1" x14ac:dyDescent="0.25">
      <c r="A82" s="2" t="s">
        <v>153</v>
      </c>
    </row>
    <row r="84" spans="1:1" x14ac:dyDescent="0.25">
      <c r="A84" s="3" t="s">
        <v>49</v>
      </c>
    </row>
    <row r="86" spans="1:1" x14ac:dyDescent="0.25">
      <c r="A86" s="2" t="s">
        <v>61</v>
      </c>
    </row>
    <row r="88" spans="1:1" x14ac:dyDescent="0.25">
      <c r="A88" s="3" t="s">
        <v>51</v>
      </c>
    </row>
    <row r="90" spans="1:1" x14ac:dyDescent="0.25">
      <c r="A90" s="2" t="s">
        <v>50</v>
      </c>
    </row>
    <row r="92" spans="1:1" x14ac:dyDescent="0.25">
      <c r="A92" s="12" t="s">
        <v>54</v>
      </c>
    </row>
    <row r="94" spans="1:1" x14ac:dyDescent="0.25">
      <c r="A94" s="2" t="s">
        <v>62</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G17" sqref="G17"/>
    </sheetView>
  </sheetViews>
  <sheetFormatPr defaultRowHeight="15" x14ac:dyDescent="0.25"/>
  <cols>
    <col min="1" max="1" width="20.7109375" customWidth="1"/>
    <col min="2" max="5" width="11" bestFit="1" customWidth="1"/>
    <col min="6" max="6" width="12" bestFit="1" customWidth="1"/>
    <col min="7" max="8" width="11" customWidth="1"/>
    <col min="9" max="9" width="10" customWidth="1"/>
    <col min="10" max="10" width="12" bestFit="1" customWidth="1"/>
  </cols>
  <sheetData>
    <row r="1" spans="1:10" ht="15.75" x14ac:dyDescent="0.25">
      <c r="A1" s="106" t="s">
        <v>63</v>
      </c>
      <c r="B1" s="37" t="s">
        <v>72</v>
      </c>
      <c r="C1" s="37" t="s">
        <v>27</v>
      </c>
      <c r="D1" s="37" t="s">
        <v>28</v>
      </c>
      <c r="E1" s="37" t="s">
        <v>29</v>
      </c>
      <c r="F1" s="37" t="s">
        <v>30</v>
      </c>
      <c r="G1" s="37" t="s">
        <v>31</v>
      </c>
      <c r="H1" s="37" t="s">
        <v>73</v>
      </c>
      <c r="I1" s="37" t="s">
        <v>74</v>
      </c>
      <c r="J1" s="8" t="s">
        <v>8</v>
      </c>
    </row>
    <row r="2" spans="1:10" x14ac:dyDescent="0.25">
      <c r="A2" s="18" t="s">
        <v>32</v>
      </c>
      <c r="B2" s="96">
        <v>2028598</v>
      </c>
      <c r="C2" s="96">
        <v>1004016</v>
      </c>
      <c r="D2" s="96">
        <v>2032584</v>
      </c>
      <c r="E2" s="96">
        <v>2564037</v>
      </c>
      <c r="F2" s="96">
        <v>3492728</v>
      </c>
      <c r="G2" s="96">
        <v>1720867</v>
      </c>
      <c r="H2" s="96">
        <v>1241683</v>
      </c>
      <c r="I2" s="96">
        <v>80978</v>
      </c>
      <c r="J2" s="96">
        <v>14165491</v>
      </c>
    </row>
    <row r="3" spans="1:10" x14ac:dyDescent="0.25">
      <c r="A3" s="17" t="s">
        <v>65</v>
      </c>
      <c r="B3" s="96">
        <v>12078113</v>
      </c>
      <c r="C3" s="96">
        <v>8231051</v>
      </c>
      <c r="D3" s="96">
        <v>16165935</v>
      </c>
      <c r="E3" s="96">
        <v>29476027</v>
      </c>
      <c r="F3" s="96">
        <v>63176968</v>
      </c>
      <c r="G3" s="96">
        <v>43595829</v>
      </c>
      <c r="H3" s="96">
        <v>20089296</v>
      </c>
      <c r="I3" s="96">
        <v>1973365</v>
      </c>
      <c r="J3" s="96">
        <v>194786584</v>
      </c>
    </row>
    <row r="4" spans="1:10" x14ac:dyDescent="0.25">
      <c r="A4" s="18" t="s">
        <v>15</v>
      </c>
      <c r="B4" s="96">
        <v>32491115</v>
      </c>
      <c r="C4" s="96">
        <v>12996438</v>
      </c>
      <c r="D4" s="96">
        <v>12432970</v>
      </c>
      <c r="E4" s="96">
        <v>3185169</v>
      </c>
      <c r="F4" s="96">
        <v>158778</v>
      </c>
      <c r="G4" s="96">
        <v>0</v>
      </c>
      <c r="H4" s="96">
        <v>0</v>
      </c>
      <c r="I4" s="96">
        <v>0</v>
      </c>
      <c r="J4" s="96">
        <v>61264470</v>
      </c>
    </row>
    <row r="5" spans="1:10" x14ac:dyDescent="0.25">
      <c r="A5" s="18" t="s">
        <v>18</v>
      </c>
      <c r="B5" s="96">
        <v>18586401</v>
      </c>
      <c r="C5" s="96">
        <v>6338873</v>
      </c>
      <c r="D5" s="96">
        <v>9462634</v>
      </c>
      <c r="E5" s="96">
        <v>5178746</v>
      </c>
      <c r="F5" s="96">
        <v>2031437</v>
      </c>
      <c r="G5" s="96">
        <v>422672</v>
      </c>
      <c r="H5" s="96">
        <v>227833</v>
      </c>
      <c r="I5" s="96">
        <v>16579</v>
      </c>
      <c r="J5" s="96">
        <v>42265174</v>
      </c>
    </row>
    <row r="6" spans="1:10" x14ac:dyDescent="0.25">
      <c r="A6" s="18" t="s">
        <v>21</v>
      </c>
      <c r="B6" s="96">
        <v>3679218</v>
      </c>
      <c r="C6" s="96">
        <v>1816368</v>
      </c>
      <c r="D6" s="96">
        <v>3349993</v>
      </c>
      <c r="E6" s="96">
        <v>3747853</v>
      </c>
      <c r="F6" s="96">
        <v>4318783</v>
      </c>
      <c r="G6" s="96">
        <v>2165570</v>
      </c>
      <c r="H6" s="96">
        <v>965666</v>
      </c>
      <c r="I6" s="96">
        <v>14625</v>
      </c>
      <c r="J6" s="96">
        <v>20058076</v>
      </c>
    </row>
    <row r="7" spans="1:10" x14ac:dyDescent="0.25">
      <c r="A7" s="18" t="s">
        <v>66</v>
      </c>
      <c r="B7" s="96">
        <v>1855488</v>
      </c>
      <c r="C7" s="96">
        <v>929300</v>
      </c>
      <c r="D7" s="96">
        <v>1407381</v>
      </c>
      <c r="E7" s="96">
        <v>2148496</v>
      </c>
      <c r="F7" s="96">
        <v>4721611</v>
      </c>
      <c r="G7" s="96">
        <v>4014175</v>
      </c>
      <c r="H7" s="96">
        <v>2234032</v>
      </c>
      <c r="I7" s="96">
        <v>188914</v>
      </c>
      <c r="J7" s="96">
        <v>17499400</v>
      </c>
    </row>
    <row r="8" spans="1:10" x14ac:dyDescent="0.25">
      <c r="A8" s="22" t="s">
        <v>8</v>
      </c>
      <c r="B8" s="92">
        <f>SUM(B2:B7)</f>
        <v>70718933</v>
      </c>
      <c r="C8" s="92">
        <f t="shared" ref="C8:J8" si="0">SUM(C2:C7)</f>
        <v>31316046</v>
      </c>
      <c r="D8" s="92">
        <f t="shared" si="0"/>
        <v>44851497</v>
      </c>
      <c r="E8" s="92">
        <f t="shared" si="0"/>
        <v>46300328</v>
      </c>
      <c r="F8" s="92">
        <f t="shared" si="0"/>
        <v>77900305</v>
      </c>
      <c r="G8" s="92">
        <f t="shared" si="0"/>
        <v>51919113</v>
      </c>
      <c r="H8" s="92">
        <f t="shared" si="0"/>
        <v>24758510</v>
      </c>
      <c r="I8" s="92">
        <f t="shared" si="0"/>
        <v>2274461</v>
      </c>
      <c r="J8" s="92">
        <f t="shared" si="0"/>
        <v>350039195</v>
      </c>
    </row>
    <row r="9" spans="1:10" ht="24" customHeight="1" x14ac:dyDescent="0.25">
      <c r="A9" s="138" t="s">
        <v>71</v>
      </c>
      <c r="B9" s="139"/>
      <c r="C9" s="139"/>
      <c r="D9" s="139"/>
      <c r="E9" s="139"/>
      <c r="F9" s="139"/>
      <c r="G9" s="139"/>
      <c r="H9" s="139"/>
      <c r="I9" s="139"/>
      <c r="J9" s="140"/>
    </row>
    <row r="10" spans="1:10" ht="15" customHeight="1" x14ac:dyDescent="0.25"/>
    <row r="11" spans="1:10" ht="15" customHeight="1" x14ac:dyDescent="0.25"/>
    <row r="12" spans="1:10" ht="18" customHeight="1" x14ac:dyDescent="0.25"/>
    <row r="13" spans="1:10" ht="15" customHeight="1" x14ac:dyDescent="0.25"/>
  </sheetData>
  <mergeCells count="1">
    <mergeCell ref="A9:J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D20" sqref="D20"/>
    </sheetView>
  </sheetViews>
  <sheetFormatPr defaultRowHeight="15" x14ac:dyDescent="0.25"/>
  <cols>
    <col min="1" max="1" width="24.7109375" customWidth="1"/>
    <col min="2" max="5" width="12.7109375" customWidth="1"/>
    <col min="7" max="7" width="12.5703125" bestFit="1" customWidth="1"/>
  </cols>
  <sheetData>
    <row r="1" spans="1:7" ht="15.75" x14ac:dyDescent="0.25">
      <c r="A1" s="23"/>
      <c r="B1" s="141" t="s">
        <v>75</v>
      </c>
      <c r="C1" s="141"/>
      <c r="D1" s="141" t="s">
        <v>76</v>
      </c>
      <c r="E1" s="141"/>
    </row>
    <row r="2" spans="1:7" x14ac:dyDescent="0.25">
      <c r="A2" s="106" t="s">
        <v>63</v>
      </c>
      <c r="B2" s="106" t="s">
        <v>64</v>
      </c>
      <c r="C2" s="106" t="s">
        <v>1</v>
      </c>
      <c r="D2" s="106" t="s">
        <v>3</v>
      </c>
      <c r="E2" s="106" t="s">
        <v>1</v>
      </c>
    </row>
    <row r="3" spans="1:7" x14ac:dyDescent="0.25">
      <c r="A3" s="17" t="s">
        <v>65</v>
      </c>
      <c r="B3" s="101">
        <v>224536524</v>
      </c>
      <c r="C3" s="101">
        <v>94151888</v>
      </c>
      <c r="D3" s="101">
        <v>24884042</v>
      </c>
      <c r="E3" s="101">
        <v>46000713</v>
      </c>
    </row>
    <row r="4" spans="1:7" x14ac:dyDescent="0.25">
      <c r="A4" s="18" t="s">
        <v>15</v>
      </c>
      <c r="B4" s="101">
        <v>98708642</v>
      </c>
      <c r="C4" s="101">
        <v>14660258</v>
      </c>
      <c r="D4" s="101">
        <v>6004725</v>
      </c>
      <c r="E4" s="101">
        <v>3155315</v>
      </c>
    </row>
    <row r="5" spans="1:7" x14ac:dyDescent="0.25">
      <c r="A5" s="18" t="s">
        <v>18</v>
      </c>
      <c r="B5" s="101">
        <v>56248653</v>
      </c>
      <c r="C5" s="101">
        <v>14431416</v>
      </c>
      <c r="D5" s="101">
        <v>7854471</v>
      </c>
      <c r="E5" s="101">
        <v>5995807</v>
      </c>
    </row>
    <row r="6" spans="1:7" x14ac:dyDescent="0.25">
      <c r="A6" s="18" t="s">
        <v>66</v>
      </c>
      <c r="B6" s="101">
        <v>12694198</v>
      </c>
      <c r="C6" s="101">
        <v>67765990</v>
      </c>
      <c r="D6" s="101">
        <v>838299</v>
      </c>
      <c r="E6" s="101">
        <v>22147445</v>
      </c>
    </row>
    <row r="7" spans="1:7" x14ac:dyDescent="0.25">
      <c r="A7" s="22" t="s">
        <v>8</v>
      </c>
      <c r="B7" s="93">
        <f>SUM(B3:B6)</f>
        <v>392188017</v>
      </c>
      <c r="C7" s="93">
        <f t="shared" ref="C7:E7" si="0">SUM(C3:C6)</f>
        <v>191009552</v>
      </c>
      <c r="D7" s="93">
        <f t="shared" si="0"/>
        <v>39581537</v>
      </c>
      <c r="E7" s="93">
        <f t="shared" si="0"/>
        <v>77299280</v>
      </c>
      <c r="G7" s="21"/>
    </row>
    <row r="8" spans="1:7" ht="33.75" customHeight="1" x14ac:dyDescent="0.25">
      <c r="A8" s="136" t="s">
        <v>77</v>
      </c>
      <c r="B8" s="136"/>
      <c r="C8" s="136"/>
      <c r="D8" s="136"/>
      <c r="E8" s="136"/>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36" t="s">
        <v>210</v>
      </c>
      <c r="B1" s="136"/>
      <c r="C1" s="136"/>
      <c r="D1" s="136"/>
    </row>
    <row r="2" spans="1:4" ht="22.5" customHeight="1" x14ac:dyDescent="0.25">
      <c r="A2" s="136" t="s">
        <v>81</v>
      </c>
      <c r="B2" s="136"/>
      <c r="C2" s="136"/>
      <c r="D2" s="136"/>
    </row>
    <row r="3" spans="1:4" ht="18.75" customHeight="1" x14ac:dyDescent="0.25">
      <c r="A3" s="136" t="s">
        <v>82</v>
      </c>
      <c r="B3" s="136"/>
      <c r="C3" s="136"/>
      <c r="D3" s="136"/>
    </row>
    <row r="4" spans="1:4" ht="18.75" customHeight="1" x14ac:dyDescent="0.25">
      <c r="A4" s="142" t="s">
        <v>83</v>
      </c>
      <c r="B4" s="143"/>
      <c r="C4" s="143"/>
      <c r="D4" s="143"/>
    </row>
    <row r="5" spans="1:4" ht="18.75" customHeight="1" x14ac:dyDescent="0.25">
      <c r="A5" s="136" t="s">
        <v>84</v>
      </c>
      <c r="B5" s="136"/>
      <c r="C5" s="136"/>
      <c r="D5" s="136"/>
    </row>
    <row r="6" spans="1:4" ht="18" customHeight="1" x14ac:dyDescent="0.25">
      <c r="A6" s="136" t="s">
        <v>85</v>
      </c>
      <c r="B6" s="136"/>
      <c r="C6" s="136"/>
      <c r="D6" s="136"/>
    </row>
    <row r="7" spans="1:4" ht="22.5" customHeight="1" x14ac:dyDescent="0.25">
      <c r="A7" s="136" t="s">
        <v>86</v>
      </c>
      <c r="B7" s="136"/>
      <c r="C7" s="136"/>
      <c r="D7" s="136"/>
    </row>
    <row r="8" spans="1:4" ht="33.75" customHeight="1" x14ac:dyDescent="0.25">
      <c r="A8" s="137" t="s">
        <v>12</v>
      </c>
      <c r="B8" s="137"/>
      <c r="C8" s="137"/>
      <c r="D8" s="13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election activeCell="D12" sqref="A1:D12"/>
    </sheetView>
  </sheetViews>
  <sheetFormatPr defaultRowHeight="15" x14ac:dyDescent="0.25"/>
  <cols>
    <col min="1" max="1" width="24.7109375" customWidth="1"/>
    <col min="2" max="4" width="14.7109375" customWidth="1"/>
  </cols>
  <sheetData>
    <row r="1" spans="1:4" x14ac:dyDescent="0.25">
      <c r="A1" s="107" t="s">
        <v>63</v>
      </c>
      <c r="B1" s="107" t="s">
        <v>64</v>
      </c>
      <c r="C1" s="24" t="s">
        <v>1</v>
      </c>
      <c r="D1" s="24" t="s">
        <v>8</v>
      </c>
    </row>
    <row r="2" spans="1:4" x14ac:dyDescent="0.25">
      <c r="A2" s="17" t="s">
        <v>32</v>
      </c>
      <c r="B2" s="77">
        <v>146</v>
      </c>
      <c r="C2" s="77">
        <v>168</v>
      </c>
      <c r="D2" s="77">
        <v>314</v>
      </c>
    </row>
    <row r="3" spans="1:4" x14ac:dyDescent="0.25">
      <c r="A3" s="17" t="s">
        <v>19</v>
      </c>
      <c r="B3" s="77">
        <v>0</v>
      </c>
      <c r="C3" s="77">
        <v>169</v>
      </c>
      <c r="D3" s="77">
        <v>169</v>
      </c>
    </row>
    <row r="4" spans="1:4" x14ac:dyDescent="0.25">
      <c r="A4" s="17" t="s">
        <v>20</v>
      </c>
      <c r="B4" s="103">
        <v>0</v>
      </c>
      <c r="C4" s="103">
        <v>0</v>
      </c>
      <c r="D4" s="77">
        <v>0</v>
      </c>
    </row>
    <row r="5" spans="1:4" x14ac:dyDescent="0.25">
      <c r="A5" s="17" t="s">
        <v>16</v>
      </c>
      <c r="B5" s="103">
        <v>0</v>
      </c>
      <c r="C5" s="103">
        <v>0</v>
      </c>
      <c r="D5" s="77">
        <v>0</v>
      </c>
    </row>
    <row r="6" spans="1:4" x14ac:dyDescent="0.25">
      <c r="A6" s="17" t="s">
        <v>105</v>
      </c>
      <c r="B6" s="77">
        <v>0</v>
      </c>
      <c r="C6" s="77">
        <v>8</v>
      </c>
      <c r="D6" s="77">
        <v>8</v>
      </c>
    </row>
    <row r="7" spans="1:4" x14ac:dyDescent="0.25">
      <c r="A7" s="17" t="s">
        <v>65</v>
      </c>
      <c r="B7" s="77">
        <v>30376</v>
      </c>
      <c r="C7" s="77">
        <v>3706</v>
      </c>
      <c r="D7" s="77">
        <v>34082</v>
      </c>
    </row>
    <row r="8" spans="1:4" x14ac:dyDescent="0.25">
      <c r="A8" s="17" t="s">
        <v>15</v>
      </c>
      <c r="B8" s="77">
        <v>2505</v>
      </c>
      <c r="C8" s="77">
        <v>108</v>
      </c>
      <c r="D8" s="77">
        <v>2613</v>
      </c>
    </row>
    <row r="9" spans="1:4" x14ac:dyDescent="0.25">
      <c r="A9" s="17" t="s">
        <v>17</v>
      </c>
      <c r="B9" s="77">
        <v>0</v>
      </c>
      <c r="C9" s="77">
        <v>138</v>
      </c>
      <c r="D9" s="77">
        <v>138</v>
      </c>
    </row>
    <row r="10" spans="1:4" x14ac:dyDescent="0.25">
      <c r="A10" s="17" t="s">
        <v>18</v>
      </c>
      <c r="B10" s="77">
        <v>428</v>
      </c>
      <c r="C10" s="77">
        <v>305</v>
      </c>
      <c r="D10" s="77">
        <v>733</v>
      </c>
    </row>
    <row r="11" spans="1:4" x14ac:dyDescent="0.25">
      <c r="A11" s="17" t="s">
        <v>21</v>
      </c>
      <c r="B11" s="77">
        <v>0</v>
      </c>
      <c r="C11" s="77">
        <v>1296</v>
      </c>
      <c r="D11" s="77">
        <v>1296</v>
      </c>
    </row>
    <row r="12" spans="1:4" x14ac:dyDescent="0.25">
      <c r="A12" s="25" t="s">
        <v>8</v>
      </c>
      <c r="B12" s="104">
        <f>SUM(B2:B11)</f>
        <v>33455</v>
      </c>
      <c r="C12" s="104">
        <f t="shared" ref="C12" si="0">SUM(C2:C11)</f>
        <v>5898</v>
      </c>
      <c r="D12" s="104">
        <f>SUM(B12:C12)</f>
        <v>39353</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I12" sqref="A1:I12"/>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107" t="s">
        <v>63</v>
      </c>
      <c r="B1" s="37" t="s">
        <v>25</v>
      </c>
      <c r="C1" s="37" t="s">
        <v>68</v>
      </c>
      <c r="D1" s="37" t="s">
        <v>23</v>
      </c>
      <c r="E1" s="37" t="s">
        <v>24</v>
      </c>
      <c r="F1" s="37" t="s">
        <v>69</v>
      </c>
      <c r="G1" s="37" t="s">
        <v>26</v>
      </c>
      <c r="H1" s="37" t="s">
        <v>70</v>
      </c>
      <c r="I1" s="37" t="s">
        <v>8</v>
      </c>
    </row>
    <row r="2" spans="1:9" x14ac:dyDescent="0.25">
      <c r="A2" s="17" t="s">
        <v>32</v>
      </c>
      <c r="B2" s="77">
        <v>244</v>
      </c>
      <c r="C2" s="77">
        <v>7</v>
      </c>
      <c r="D2" s="77">
        <v>11</v>
      </c>
      <c r="E2" s="77">
        <v>33</v>
      </c>
      <c r="F2" s="77">
        <v>15</v>
      </c>
      <c r="G2" s="77">
        <v>2</v>
      </c>
      <c r="H2" s="77">
        <v>2</v>
      </c>
      <c r="I2" s="77">
        <v>314</v>
      </c>
    </row>
    <row r="3" spans="1:9" x14ac:dyDescent="0.25">
      <c r="A3" s="17" t="s">
        <v>19</v>
      </c>
      <c r="B3" s="77">
        <v>146</v>
      </c>
      <c r="C3" s="77">
        <v>7</v>
      </c>
      <c r="D3" s="77">
        <v>2</v>
      </c>
      <c r="E3" s="77">
        <v>2</v>
      </c>
      <c r="F3" s="77">
        <v>0</v>
      </c>
      <c r="G3" s="77">
        <v>7</v>
      </c>
      <c r="H3" s="77">
        <v>5</v>
      </c>
      <c r="I3" s="77">
        <v>169</v>
      </c>
    </row>
    <row r="4" spans="1:9" x14ac:dyDescent="0.25">
      <c r="A4" s="17" t="s">
        <v>20</v>
      </c>
      <c r="B4" s="96">
        <v>0</v>
      </c>
      <c r="C4" s="96">
        <v>0</v>
      </c>
      <c r="D4" s="96">
        <v>0</v>
      </c>
      <c r="E4" s="96">
        <v>0</v>
      </c>
      <c r="F4" s="96">
        <v>0</v>
      </c>
      <c r="G4" s="96">
        <v>0</v>
      </c>
      <c r="H4" s="96">
        <v>0</v>
      </c>
      <c r="I4" s="77">
        <v>0</v>
      </c>
    </row>
    <row r="5" spans="1:9" x14ac:dyDescent="0.25">
      <c r="A5" s="17" t="s">
        <v>16</v>
      </c>
      <c r="B5" s="96">
        <v>0</v>
      </c>
      <c r="C5" s="96">
        <v>0</v>
      </c>
      <c r="D5" s="96">
        <v>0</v>
      </c>
      <c r="E5" s="96">
        <v>0</v>
      </c>
      <c r="F5" s="96">
        <v>0</v>
      </c>
      <c r="G5" s="96">
        <v>0</v>
      </c>
      <c r="H5" s="96">
        <v>0</v>
      </c>
      <c r="I5" s="77">
        <v>0</v>
      </c>
    </row>
    <row r="6" spans="1:9" x14ac:dyDescent="0.25">
      <c r="A6" s="17" t="s">
        <v>105</v>
      </c>
      <c r="B6" s="77">
        <v>2</v>
      </c>
      <c r="C6" s="77">
        <v>2</v>
      </c>
      <c r="D6" s="77">
        <v>0</v>
      </c>
      <c r="E6" s="77">
        <v>3</v>
      </c>
      <c r="F6" s="77">
        <v>0</v>
      </c>
      <c r="G6" s="77">
        <v>0</v>
      </c>
      <c r="H6" s="77">
        <v>1</v>
      </c>
      <c r="I6" s="77">
        <v>8</v>
      </c>
    </row>
    <row r="7" spans="1:9" x14ac:dyDescent="0.25">
      <c r="A7" s="17" t="s">
        <v>65</v>
      </c>
      <c r="B7" s="77">
        <v>18666</v>
      </c>
      <c r="C7" s="77">
        <v>8069</v>
      </c>
      <c r="D7" s="77">
        <v>2453</v>
      </c>
      <c r="E7" s="77">
        <v>1581</v>
      </c>
      <c r="F7" s="77">
        <v>622</v>
      </c>
      <c r="G7" s="77">
        <v>394</v>
      </c>
      <c r="H7" s="77">
        <v>2299</v>
      </c>
      <c r="I7" s="77">
        <v>34082</v>
      </c>
    </row>
    <row r="8" spans="1:9" x14ac:dyDescent="0.25">
      <c r="A8" s="17" t="s">
        <v>15</v>
      </c>
      <c r="B8" s="77">
        <v>950</v>
      </c>
      <c r="C8" s="77">
        <v>1019</v>
      </c>
      <c r="D8" s="77">
        <v>441</v>
      </c>
      <c r="E8" s="77">
        <v>0</v>
      </c>
      <c r="F8" s="77">
        <v>61</v>
      </c>
      <c r="G8" s="77">
        <v>0</v>
      </c>
      <c r="H8" s="77">
        <v>142</v>
      </c>
      <c r="I8" s="77">
        <v>2613</v>
      </c>
    </row>
    <row r="9" spans="1:9" x14ac:dyDescent="0.25">
      <c r="A9" s="17" t="s">
        <v>17</v>
      </c>
      <c r="B9" s="77">
        <v>60</v>
      </c>
      <c r="C9" s="77">
        <v>60</v>
      </c>
      <c r="D9" s="77">
        <v>16</v>
      </c>
      <c r="E9" s="77">
        <v>0</v>
      </c>
      <c r="F9" s="77">
        <v>1</v>
      </c>
      <c r="G9" s="77">
        <v>0</v>
      </c>
      <c r="H9" s="77">
        <v>1</v>
      </c>
      <c r="I9" s="77">
        <v>138</v>
      </c>
    </row>
    <row r="10" spans="1:9" x14ac:dyDescent="0.25">
      <c r="A10" s="17" t="s">
        <v>18</v>
      </c>
      <c r="B10" s="77">
        <v>123</v>
      </c>
      <c r="C10" s="77">
        <v>284</v>
      </c>
      <c r="D10" s="77">
        <v>34</v>
      </c>
      <c r="E10" s="77">
        <v>4</v>
      </c>
      <c r="F10" s="77">
        <v>40</v>
      </c>
      <c r="G10" s="77">
        <v>13</v>
      </c>
      <c r="H10" s="77">
        <v>235</v>
      </c>
      <c r="I10" s="77">
        <v>733</v>
      </c>
    </row>
    <row r="11" spans="1:9" x14ac:dyDescent="0.25">
      <c r="A11" s="17" t="s">
        <v>21</v>
      </c>
      <c r="B11" s="77">
        <v>770</v>
      </c>
      <c r="C11" s="77">
        <v>278</v>
      </c>
      <c r="D11" s="77">
        <v>67</v>
      </c>
      <c r="E11" s="77">
        <v>69</v>
      </c>
      <c r="F11" s="77">
        <v>33</v>
      </c>
      <c r="G11" s="77">
        <v>21</v>
      </c>
      <c r="H11" s="77">
        <v>58</v>
      </c>
      <c r="I11" s="77">
        <v>1296</v>
      </c>
    </row>
    <row r="12" spans="1:9" x14ac:dyDescent="0.25">
      <c r="A12" s="22" t="s">
        <v>8</v>
      </c>
      <c r="B12" s="95">
        <f>SUM(B2:B11)</f>
        <v>20961</v>
      </c>
      <c r="C12" s="95">
        <f t="shared" ref="C12:I12" si="0">SUM(C2:C11)</f>
        <v>9726</v>
      </c>
      <c r="D12" s="95">
        <f t="shared" si="0"/>
        <v>3024</v>
      </c>
      <c r="E12" s="95">
        <f t="shared" si="0"/>
        <v>1692</v>
      </c>
      <c r="F12" s="95">
        <f t="shared" si="0"/>
        <v>772</v>
      </c>
      <c r="G12" s="95">
        <f t="shared" si="0"/>
        <v>437</v>
      </c>
      <c r="H12" s="95">
        <f t="shared" si="0"/>
        <v>2743</v>
      </c>
      <c r="I12" s="95">
        <f t="shared" si="0"/>
        <v>39353</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J12" sqref="A1:J12"/>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107" t="s">
        <v>63</v>
      </c>
      <c r="B1" s="37" t="s">
        <v>72</v>
      </c>
      <c r="C1" s="37" t="s">
        <v>27</v>
      </c>
      <c r="D1" s="37" t="s">
        <v>28</v>
      </c>
      <c r="E1" s="37" t="s">
        <v>29</v>
      </c>
      <c r="F1" s="37" t="s">
        <v>30</v>
      </c>
      <c r="G1" s="37" t="s">
        <v>31</v>
      </c>
      <c r="H1" s="37" t="s">
        <v>73</v>
      </c>
      <c r="I1" s="37" t="s">
        <v>74</v>
      </c>
      <c r="J1" s="8" t="s">
        <v>8</v>
      </c>
    </row>
    <row r="2" spans="1:10" x14ac:dyDescent="0.25">
      <c r="A2" s="17" t="s">
        <v>32</v>
      </c>
      <c r="B2" s="77">
        <v>9</v>
      </c>
      <c r="C2" s="77">
        <v>10</v>
      </c>
      <c r="D2" s="77">
        <v>26</v>
      </c>
      <c r="E2" s="77">
        <v>42</v>
      </c>
      <c r="F2" s="77">
        <v>50</v>
      </c>
      <c r="G2" s="77">
        <v>93</v>
      </c>
      <c r="H2" s="77">
        <v>79</v>
      </c>
      <c r="I2" s="77">
        <v>5</v>
      </c>
      <c r="J2" s="77">
        <v>314</v>
      </c>
    </row>
    <row r="3" spans="1:10" x14ac:dyDescent="0.25">
      <c r="A3" s="17" t="s">
        <v>19</v>
      </c>
      <c r="B3" s="77">
        <v>1</v>
      </c>
      <c r="C3" s="77">
        <v>0</v>
      </c>
      <c r="D3" s="77">
        <v>23</v>
      </c>
      <c r="E3" s="77">
        <v>30</v>
      </c>
      <c r="F3" s="77">
        <v>69</v>
      </c>
      <c r="G3" s="77">
        <v>37</v>
      </c>
      <c r="H3" s="77">
        <v>9</v>
      </c>
      <c r="I3" s="77">
        <v>0</v>
      </c>
      <c r="J3" s="77">
        <v>169</v>
      </c>
    </row>
    <row r="4" spans="1:10" x14ac:dyDescent="0.25">
      <c r="A4" s="17" t="s">
        <v>20</v>
      </c>
      <c r="B4" s="96">
        <v>0</v>
      </c>
      <c r="C4" s="96">
        <v>0</v>
      </c>
      <c r="D4" s="96">
        <v>0</v>
      </c>
      <c r="E4" s="96">
        <v>0</v>
      </c>
      <c r="F4" s="96">
        <v>0</v>
      </c>
      <c r="G4" s="96">
        <v>0</v>
      </c>
      <c r="H4" s="96">
        <v>0</v>
      </c>
      <c r="I4" s="96">
        <v>0</v>
      </c>
      <c r="J4" s="77">
        <v>0</v>
      </c>
    </row>
    <row r="5" spans="1:10" x14ac:dyDescent="0.25">
      <c r="A5" s="17" t="s">
        <v>16</v>
      </c>
      <c r="B5" s="96">
        <v>0</v>
      </c>
      <c r="C5" s="96">
        <v>0</v>
      </c>
      <c r="D5" s="96">
        <v>0</v>
      </c>
      <c r="E5" s="96">
        <v>0</v>
      </c>
      <c r="F5" s="96">
        <v>0</v>
      </c>
      <c r="G5" s="96">
        <v>0</v>
      </c>
      <c r="H5" s="96">
        <v>0</v>
      </c>
      <c r="I5" s="96">
        <v>0</v>
      </c>
      <c r="J5" s="77">
        <v>0</v>
      </c>
    </row>
    <row r="6" spans="1:10" x14ac:dyDescent="0.25">
      <c r="A6" s="17" t="s">
        <v>105</v>
      </c>
      <c r="B6" s="77">
        <v>1</v>
      </c>
      <c r="C6" s="77">
        <v>1</v>
      </c>
      <c r="D6" s="77">
        <v>0</v>
      </c>
      <c r="E6" s="77">
        <v>0</v>
      </c>
      <c r="F6" s="77">
        <v>2</v>
      </c>
      <c r="G6" s="77">
        <v>3</v>
      </c>
      <c r="H6" s="77">
        <v>1</v>
      </c>
      <c r="I6" s="77">
        <v>0</v>
      </c>
      <c r="J6" s="77">
        <v>8</v>
      </c>
    </row>
    <row r="7" spans="1:10" x14ac:dyDescent="0.25">
      <c r="A7" s="17" t="s">
        <v>65</v>
      </c>
      <c r="B7" s="77">
        <v>139</v>
      </c>
      <c r="C7" s="77">
        <v>82</v>
      </c>
      <c r="D7" s="77">
        <v>3335</v>
      </c>
      <c r="E7" s="77">
        <v>1639</v>
      </c>
      <c r="F7" s="77">
        <v>5406</v>
      </c>
      <c r="G7" s="77">
        <v>11966</v>
      </c>
      <c r="H7" s="77">
        <v>7766</v>
      </c>
      <c r="I7" s="77">
        <v>3751</v>
      </c>
      <c r="J7" s="77">
        <v>34082</v>
      </c>
    </row>
    <row r="8" spans="1:10" x14ac:dyDescent="0.25">
      <c r="A8" s="17" t="s">
        <v>15</v>
      </c>
      <c r="B8" s="77">
        <v>132</v>
      </c>
      <c r="C8" s="77">
        <v>568</v>
      </c>
      <c r="D8" s="77">
        <v>1003</v>
      </c>
      <c r="E8" s="77">
        <v>905</v>
      </c>
      <c r="F8" s="77">
        <v>5</v>
      </c>
      <c r="G8" s="77">
        <v>0</v>
      </c>
      <c r="H8" s="77">
        <v>0</v>
      </c>
      <c r="I8" s="77">
        <v>0</v>
      </c>
      <c r="J8" s="77">
        <v>2613</v>
      </c>
    </row>
    <row r="9" spans="1:10" x14ac:dyDescent="0.25">
      <c r="A9" s="17" t="s">
        <v>17</v>
      </c>
      <c r="B9" s="77">
        <v>8</v>
      </c>
      <c r="C9" s="77">
        <v>1</v>
      </c>
      <c r="D9" s="77">
        <v>12</v>
      </c>
      <c r="E9" s="77">
        <v>16</v>
      </c>
      <c r="F9" s="77">
        <v>28</v>
      </c>
      <c r="G9" s="77">
        <v>20</v>
      </c>
      <c r="H9" s="77">
        <v>51</v>
      </c>
      <c r="I9" s="77">
        <v>2</v>
      </c>
      <c r="J9" s="77">
        <v>138</v>
      </c>
    </row>
    <row r="10" spans="1:10" x14ac:dyDescent="0.25">
      <c r="A10" s="17" t="s">
        <v>18</v>
      </c>
      <c r="B10" s="77">
        <v>161</v>
      </c>
      <c r="C10" s="77">
        <v>46</v>
      </c>
      <c r="D10" s="77">
        <v>109</v>
      </c>
      <c r="E10" s="77">
        <v>82</v>
      </c>
      <c r="F10" s="77">
        <v>194</v>
      </c>
      <c r="G10" s="77">
        <v>116</v>
      </c>
      <c r="H10" s="77">
        <v>25</v>
      </c>
      <c r="I10" s="77">
        <v>0</v>
      </c>
      <c r="J10" s="77">
        <v>733</v>
      </c>
    </row>
    <row r="11" spans="1:10" x14ac:dyDescent="0.25">
      <c r="A11" s="17" t="s">
        <v>21</v>
      </c>
      <c r="B11" s="77">
        <v>0</v>
      </c>
      <c r="C11" s="77">
        <v>0</v>
      </c>
      <c r="D11" s="77">
        <v>0</v>
      </c>
      <c r="E11" s="77">
        <v>53</v>
      </c>
      <c r="F11" s="77">
        <v>238</v>
      </c>
      <c r="G11" s="77">
        <v>295</v>
      </c>
      <c r="H11" s="77">
        <v>564</v>
      </c>
      <c r="I11" s="77">
        <v>146</v>
      </c>
      <c r="J11" s="77">
        <v>1296</v>
      </c>
    </row>
    <row r="12" spans="1:10" x14ac:dyDescent="0.25">
      <c r="A12" s="22" t="s">
        <v>8</v>
      </c>
      <c r="B12" s="92">
        <f>SUM(B2:B11)</f>
        <v>451</v>
      </c>
      <c r="C12" s="92">
        <f t="shared" ref="C12:J12" si="0">SUM(C2:C11)</f>
        <v>708</v>
      </c>
      <c r="D12" s="92">
        <f t="shared" si="0"/>
        <v>4508</v>
      </c>
      <c r="E12" s="92">
        <f t="shared" si="0"/>
        <v>2767</v>
      </c>
      <c r="F12" s="92">
        <f t="shared" si="0"/>
        <v>5992</v>
      </c>
      <c r="G12" s="92">
        <f t="shared" si="0"/>
        <v>12530</v>
      </c>
      <c r="H12" s="92">
        <f t="shared" si="0"/>
        <v>8495</v>
      </c>
      <c r="I12" s="92">
        <f t="shared" si="0"/>
        <v>3904</v>
      </c>
      <c r="J12" s="92">
        <f t="shared" si="0"/>
        <v>39353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E6"/>
    </sheetView>
  </sheetViews>
  <sheetFormatPr defaultRowHeight="15" x14ac:dyDescent="0.25"/>
  <cols>
    <col min="1" max="1" width="24.7109375" customWidth="1"/>
    <col min="2" max="5" width="12.7109375" customWidth="1"/>
  </cols>
  <sheetData>
    <row r="1" spans="1:7" ht="15.75" x14ac:dyDescent="0.25">
      <c r="A1" s="23"/>
      <c r="B1" s="141" t="s">
        <v>75</v>
      </c>
      <c r="C1" s="141"/>
      <c r="D1" s="144" t="s">
        <v>76</v>
      </c>
      <c r="E1" s="144"/>
    </row>
    <row r="2" spans="1:7" x14ac:dyDescent="0.25">
      <c r="A2" s="107" t="s">
        <v>63</v>
      </c>
      <c r="B2" s="107" t="s">
        <v>64</v>
      </c>
      <c r="C2" s="107" t="s">
        <v>1</v>
      </c>
      <c r="D2" s="107" t="s">
        <v>3</v>
      </c>
      <c r="E2" s="107" t="s">
        <v>1</v>
      </c>
    </row>
    <row r="3" spans="1:7" x14ac:dyDescent="0.25">
      <c r="A3" s="17" t="s">
        <v>65</v>
      </c>
      <c r="B3" s="94">
        <v>29070</v>
      </c>
      <c r="C3" s="94">
        <v>4741</v>
      </c>
      <c r="D3" s="94">
        <v>31682</v>
      </c>
      <c r="E3" s="94">
        <v>2671</v>
      </c>
    </row>
    <row r="4" spans="1:7" x14ac:dyDescent="0.25">
      <c r="A4" s="18" t="s">
        <v>66</v>
      </c>
      <c r="B4" s="101">
        <v>5716</v>
      </c>
      <c r="C4" s="101">
        <v>3134</v>
      </c>
      <c r="D4" s="101">
        <v>442</v>
      </c>
      <c r="E4" s="101">
        <v>1250</v>
      </c>
    </row>
    <row r="5" spans="1:7" x14ac:dyDescent="0.25">
      <c r="A5" s="22" t="s">
        <v>8</v>
      </c>
      <c r="B5" s="93">
        <f>SUM(B3:B4)</f>
        <v>34786</v>
      </c>
      <c r="C5" s="93">
        <f t="shared" ref="C5:E5" si="0">SUM(C3:C4)</f>
        <v>7875</v>
      </c>
      <c r="D5" s="93">
        <f t="shared" si="0"/>
        <v>32124</v>
      </c>
      <c r="E5" s="93">
        <f t="shared" si="0"/>
        <v>3921</v>
      </c>
      <c r="G5" s="21"/>
    </row>
    <row r="6" spans="1:7" ht="29.25" customHeight="1" x14ac:dyDescent="0.25">
      <c r="A6" s="136" t="s">
        <v>106</v>
      </c>
      <c r="B6" s="136"/>
      <c r="C6" s="136"/>
      <c r="D6" s="136"/>
      <c r="E6" s="136"/>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45" t="s">
        <v>212</v>
      </c>
      <c r="B1" s="145"/>
      <c r="C1" s="145"/>
      <c r="D1" s="145"/>
    </row>
    <row r="2" spans="1:4" ht="22.5" customHeight="1" x14ac:dyDescent="0.25">
      <c r="A2" s="136" t="s">
        <v>81</v>
      </c>
      <c r="B2" s="136"/>
      <c r="C2" s="136"/>
      <c r="D2" s="136"/>
    </row>
    <row r="3" spans="1:4" ht="18.75" customHeight="1" x14ac:dyDescent="0.25">
      <c r="A3" s="136" t="s">
        <v>82</v>
      </c>
      <c r="B3" s="136"/>
      <c r="C3" s="136"/>
      <c r="D3" s="136"/>
    </row>
    <row r="4" spans="1:4" ht="18.75" customHeight="1" x14ac:dyDescent="0.25">
      <c r="A4" s="142" t="s">
        <v>83</v>
      </c>
      <c r="B4" s="143"/>
      <c r="C4" s="143"/>
      <c r="D4" s="143"/>
    </row>
    <row r="5" spans="1:4" ht="18.75" customHeight="1" x14ac:dyDescent="0.25">
      <c r="A5" s="136" t="s">
        <v>84</v>
      </c>
      <c r="B5" s="136"/>
      <c r="C5" s="136"/>
      <c r="D5" s="136"/>
    </row>
    <row r="6" spans="1:4" ht="18" customHeight="1" x14ac:dyDescent="0.25">
      <c r="A6" s="136" t="s">
        <v>85</v>
      </c>
      <c r="B6" s="136"/>
      <c r="C6" s="136"/>
      <c r="D6" s="136"/>
    </row>
    <row r="7" spans="1:4" ht="22.5" customHeight="1" x14ac:dyDescent="0.25">
      <c r="A7" s="136" t="s">
        <v>86</v>
      </c>
      <c r="B7" s="136"/>
      <c r="C7" s="136"/>
      <c r="D7" s="136"/>
    </row>
    <row r="8" spans="1:4" ht="33.75" customHeight="1" x14ac:dyDescent="0.25">
      <c r="A8" s="137" t="s">
        <v>12</v>
      </c>
      <c r="B8" s="137"/>
      <c r="C8" s="137"/>
      <c r="D8" s="13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6" sqref="D6"/>
    </sheetView>
  </sheetViews>
  <sheetFormatPr defaultRowHeight="15" x14ac:dyDescent="0.25"/>
  <cols>
    <col min="1" max="1" width="24.7109375" customWidth="1"/>
    <col min="2" max="4" width="14.7109375" customWidth="1"/>
  </cols>
  <sheetData>
    <row r="1" spans="1:5" x14ac:dyDescent="0.25">
      <c r="A1" s="107" t="s">
        <v>63</v>
      </c>
      <c r="B1" s="107" t="s">
        <v>64</v>
      </c>
      <c r="C1" s="107" t="s">
        <v>1</v>
      </c>
      <c r="D1" s="107" t="s">
        <v>8</v>
      </c>
    </row>
    <row r="2" spans="1:5" x14ac:dyDescent="0.25">
      <c r="A2" s="17" t="s">
        <v>65</v>
      </c>
      <c r="B2" s="103">
        <v>2063324</v>
      </c>
      <c r="C2" s="103">
        <v>217953</v>
      </c>
      <c r="D2" s="103">
        <v>2281277</v>
      </c>
    </row>
    <row r="3" spans="1:5" x14ac:dyDescent="0.25">
      <c r="A3" s="18" t="s">
        <v>15</v>
      </c>
      <c r="B3" s="103">
        <v>814987</v>
      </c>
      <c r="C3" s="103">
        <v>31294</v>
      </c>
      <c r="D3" s="103">
        <v>846281</v>
      </c>
      <c r="E3" s="21"/>
    </row>
    <row r="4" spans="1:5" x14ac:dyDescent="0.25">
      <c r="A4" s="19" t="s">
        <v>18</v>
      </c>
      <c r="B4" s="103">
        <v>252345</v>
      </c>
      <c r="C4" s="103">
        <v>142157</v>
      </c>
      <c r="D4" s="103">
        <v>394502</v>
      </c>
    </row>
    <row r="5" spans="1:5" x14ac:dyDescent="0.25">
      <c r="A5" s="19" t="s">
        <v>66</v>
      </c>
      <c r="B5" s="103">
        <v>90011</v>
      </c>
      <c r="C5" s="103">
        <v>236490</v>
      </c>
      <c r="D5" s="103">
        <v>326502</v>
      </c>
    </row>
    <row r="6" spans="1:5" x14ac:dyDescent="0.25">
      <c r="A6" s="20" t="s">
        <v>8</v>
      </c>
      <c r="B6" s="104">
        <f>SUM(B2:B5)</f>
        <v>3220667</v>
      </c>
      <c r="C6" s="104">
        <f t="shared" ref="C6:D6" si="0">SUM(C2:C5)</f>
        <v>627894</v>
      </c>
      <c r="D6" s="104">
        <f t="shared" si="0"/>
        <v>3848562</v>
      </c>
    </row>
    <row r="7" spans="1:5" ht="39" customHeight="1" x14ac:dyDescent="0.25">
      <c r="A7" s="136" t="s">
        <v>116</v>
      </c>
      <c r="B7" s="136"/>
      <c r="C7" s="136"/>
      <c r="D7" s="136"/>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G11" sqref="G11"/>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110" t="s">
        <v>63</v>
      </c>
      <c r="B1" s="37" t="s">
        <v>25</v>
      </c>
      <c r="C1" s="37" t="s">
        <v>68</v>
      </c>
      <c r="D1" s="37" t="s">
        <v>23</v>
      </c>
      <c r="E1" s="37" t="s">
        <v>24</v>
      </c>
      <c r="F1" s="37" t="s">
        <v>69</v>
      </c>
      <c r="G1" s="37" t="s">
        <v>26</v>
      </c>
      <c r="H1" s="37" t="s">
        <v>70</v>
      </c>
      <c r="I1" s="37" t="s">
        <v>8</v>
      </c>
    </row>
    <row r="2" spans="1:9" x14ac:dyDescent="0.25">
      <c r="A2" s="17" t="s">
        <v>65</v>
      </c>
      <c r="B2" s="91">
        <v>1276121</v>
      </c>
      <c r="C2" s="91">
        <v>687907</v>
      </c>
      <c r="D2" s="91">
        <v>126456</v>
      </c>
      <c r="E2" s="91">
        <v>60708</v>
      </c>
      <c r="F2" s="91">
        <v>22180</v>
      </c>
      <c r="G2" s="91">
        <v>33346</v>
      </c>
      <c r="H2" s="91">
        <v>74558</v>
      </c>
      <c r="I2" s="91">
        <v>2281277</v>
      </c>
    </row>
    <row r="3" spans="1:9" x14ac:dyDescent="0.25">
      <c r="A3" s="18" t="s">
        <v>66</v>
      </c>
      <c r="B3" s="91">
        <v>733611</v>
      </c>
      <c r="C3" s="91">
        <v>527630</v>
      </c>
      <c r="D3" s="91">
        <v>132042</v>
      </c>
      <c r="E3" s="91">
        <v>11359</v>
      </c>
      <c r="F3" s="91">
        <v>84962</v>
      </c>
      <c r="G3" s="91">
        <v>30566</v>
      </c>
      <c r="H3" s="91">
        <v>47113</v>
      </c>
      <c r="I3" s="91">
        <v>1567285</v>
      </c>
    </row>
    <row r="4" spans="1:9" x14ac:dyDescent="0.25">
      <c r="A4" s="22" t="s">
        <v>8</v>
      </c>
      <c r="B4" s="95">
        <f>SUM(B2:B3)</f>
        <v>2009732</v>
      </c>
      <c r="C4" s="95">
        <f t="shared" ref="C4:I4" si="0">SUM(C2:C3)</f>
        <v>1215537</v>
      </c>
      <c r="D4" s="95">
        <f t="shared" si="0"/>
        <v>258498</v>
      </c>
      <c r="E4" s="95">
        <f t="shared" si="0"/>
        <v>72067</v>
      </c>
      <c r="F4" s="95">
        <f t="shared" si="0"/>
        <v>107142</v>
      </c>
      <c r="G4" s="95">
        <f t="shared" si="0"/>
        <v>63912</v>
      </c>
      <c r="H4" s="95">
        <f t="shared" si="0"/>
        <v>121671</v>
      </c>
      <c r="I4" s="95">
        <f t="shared" si="0"/>
        <v>3848562</v>
      </c>
    </row>
    <row r="5" spans="1:9" ht="18.75" customHeight="1" x14ac:dyDescent="0.25">
      <c r="A5" s="137" t="s">
        <v>117</v>
      </c>
      <c r="B5" s="137"/>
      <c r="C5" s="137"/>
      <c r="D5" s="137"/>
      <c r="E5" s="137"/>
      <c r="F5" s="137"/>
      <c r="G5" s="137"/>
      <c r="H5" s="137"/>
      <c r="I5" s="137"/>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heetViews>
  <sheetFormatPr defaultColWidth="24.5703125" defaultRowHeight="15" x14ac:dyDescent="0.25"/>
  <cols>
    <col min="1" max="1" width="20.7109375" style="5" customWidth="1"/>
    <col min="2" max="2" width="13.140625" style="5" customWidth="1"/>
    <col min="3" max="4" width="11.7109375" style="5" customWidth="1"/>
    <col min="5" max="5" width="12.7109375" style="5" customWidth="1"/>
    <col min="6" max="6" width="12.140625" style="5" customWidth="1"/>
    <col min="7" max="16384" width="24.5703125" style="5"/>
  </cols>
  <sheetData>
    <row r="1" spans="1:7" ht="28.5" customHeight="1" x14ac:dyDescent="0.25">
      <c r="A1" s="55"/>
      <c r="B1" s="105" t="s">
        <v>202</v>
      </c>
      <c r="C1" s="105" t="s">
        <v>205</v>
      </c>
      <c r="D1" s="105" t="s">
        <v>206</v>
      </c>
      <c r="E1" s="105" t="s">
        <v>208</v>
      </c>
      <c r="F1" s="105" t="s">
        <v>209</v>
      </c>
    </row>
    <row r="2" spans="1:7" x14ac:dyDescent="0.25">
      <c r="A2" s="51" t="s">
        <v>52</v>
      </c>
      <c r="B2" s="54">
        <v>332814299.69999999</v>
      </c>
      <c r="C2" s="54">
        <v>342084284.68000001</v>
      </c>
      <c r="D2" s="54">
        <v>344278823.61000001</v>
      </c>
      <c r="E2" s="54">
        <v>348892073.89999998</v>
      </c>
      <c r="F2" s="54">
        <f>SUM(F3:F4)</f>
        <v>350039194.04000002</v>
      </c>
      <c r="G2" s="32"/>
    </row>
    <row r="3" spans="1:7" ht="15" customHeight="1" x14ac:dyDescent="0.25">
      <c r="A3" s="56" t="s">
        <v>177</v>
      </c>
      <c r="B3" s="75">
        <v>205545726.24000001</v>
      </c>
      <c r="C3" s="75">
        <v>209359961.55000001</v>
      </c>
      <c r="D3" s="75">
        <v>212880645.88999999</v>
      </c>
      <c r="E3" s="75">
        <v>214856842.69999999</v>
      </c>
      <c r="F3" s="75">
        <v>215884777.28</v>
      </c>
      <c r="G3" s="32"/>
    </row>
    <row r="4" spans="1:7" ht="15" customHeight="1" x14ac:dyDescent="0.25">
      <c r="A4" s="56" t="s">
        <v>178</v>
      </c>
      <c r="B4" s="75">
        <v>127268573.45999999</v>
      </c>
      <c r="C4" s="75">
        <v>132724323.13</v>
      </c>
      <c r="D4" s="75">
        <v>131398177.72</v>
      </c>
      <c r="E4" s="75">
        <v>134035231.2</v>
      </c>
      <c r="F4" s="75">
        <v>134154416.76000001</v>
      </c>
    </row>
    <row r="5" spans="1:7" ht="15" customHeight="1" x14ac:dyDescent="0.25">
      <c r="A5" s="57" t="s">
        <v>2</v>
      </c>
      <c r="B5" s="52">
        <v>15513373.799000001</v>
      </c>
      <c r="C5" s="52">
        <v>16269924</v>
      </c>
      <c r="D5" s="52">
        <v>16265064.915999999</v>
      </c>
      <c r="E5" s="52">
        <v>16356173</v>
      </c>
      <c r="F5" s="52">
        <f>SUM(F6:F7)</f>
        <v>16327140.528999999</v>
      </c>
    </row>
    <row r="6" spans="1:7" ht="15" customHeight="1" x14ac:dyDescent="0.25">
      <c r="A6" s="56" t="s">
        <v>179</v>
      </c>
      <c r="B6" s="53" t="s">
        <v>180</v>
      </c>
      <c r="C6" s="53" t="s">
        <v>180</v>
      </c>
      <c r="D6" s="53" t="s">
        <v>180</v>
      </c>
      <c r="E6" s="53" t="s">
        <v>180</v>
      </c>
      <c r="F6" s="53" t="s">
        <v>180</v>
      </c>
    </row>
    <row r="7" spans="1:7" ht="15" customHeight="1" x14ac:dyDescent="0.25">
      <c r="A7" s="56" t="s">
        <v>178</v>
      </c>
      <c r="B7" s="75">
        <v>15513373.799000001</v>
      </c>
      <c r="C7" s="75">
        <v>16269924</v>
      </c>
      <c r="D7" s="75">
        <v>16265064.915999999</v>
      </c>
      <c r="E7" s="75">
        <v>16356173</v>
      </c>
      <c r="F7" s="75">
        <v>16327140.528999999</v>
      </c>
    </row>
    <row r="8" spans="1:7" ht="15" customHeight="1" x14ac:dyDescent="0.25">
      <c r="A8" s="57" t="s">
        <v>5</v>
      </c>
      <c r="B8" s="52">
        <v>7438917.4818000002</v>
      </c>
      <c r="C8" s="52">
        <v>7916085</v>
      </c>
      <c r="D8" s="52">
        <v>8521129.9750999995</v>
      </c>
      <c r="E8" s="52">
        <v>8675552</v>
      </c>
      <c r="F8" s="52">
        <f>SUM(F9:F10)</f>
        <v>8623728.0484999996</v>
      </c>
    </row>
    <row r="9" spans="1:7" ht="15" customHeight="1" x14ac:dyDescent="0.25">
      <c r="A9" s="56" t="s">
        <v>179</v>
      </c>
      <c r="B9" s="75">
        <v>2172652.9057999998</v>
      </c>
      <c r="C9" s="75">
        <v>2241658</v>
      </c>
      <c r="D9" s="75">
        <v>2291901.8632999999</v>
      </c>
      <c r="E9" s="75">
        <v>2305484</v>
      </c>
      <c r="F9" s="75">
        <v>2471130.9821000001</v>
      </c>
    </row>
    <row r="10" spans="1:7" ht="15" customHeight="1" x14ac:dyDescent="0.25">
      <c r="A10" s="56" t="s">
        <v>178</v>
      </c>
      <c r="B10" s="75">
        <v>5266264.5760000004</v>
      </c>
      <c r="C10" s="75">
        <v>5674427</v>
      </c>
      <c r="D10" s="75">
        <v>6229228.1118000001</v>
      </c>
      <c r="E10" s="75">
        <v>6370068</v>
      </c>
      <c r="F10" s="75">
        <v>6152597.0663999999</v>
      </c>
    </row>
    <row r="11" spans="1:7" ht="15" customHeight="1" x14ac:dyDescent="0.25">
      <c r="A11" s="57" t="s">
        <v>181</v>
      </c>
      <c r="B11" s="52">
        <v>31450000</v>
      </c>
      <c r="C11" s="52">
        <v>31450000</v>
      </c>
      <c r="D11" s="52">
        <v>31450000</v>
      </c>
      <c r="E11" s="52">
        <v>31450000</v>
      </c>
      <c r="F11" s="52">
        <v>31450000</v>
      </c>
    </row>
    <row r="12" spans="1:7" ht="15" customHeight="1" x14ac:dyDescent="0.25">
      <c r="A12" s="56" t="s">
        <v>179</v>
      </c>
      <c r="B12" s="75" t="s">
        <v>207</v>
      </c>
      <c r="C12" s="75" t="s">
        <v>207</v>
      </c>
      <c r="D12" s="75" t="s">
        <v>207</v>
      </c>
      <c r="E12" s="75" t="s">
        <v>207</v>
      </c>
      <c r="F12" s="75" t="s">
        <v>207</v>
      </c>
    </row>
    <row r="13" spans="1:7" ht="15" customHeight="1" x14ac:dyDescent="0.25">
      <c r="A13" s="56" t="s">
        <v>178</v>
      </c>
      <c r="B13" s="75" t="s">
        <v>207</v>
      </c>
      <c r="C13" s="75" t="s">
        <v>207</v>
      </c>
      <c r="D13" s="75" t="s">
        <v>207</v>
      </c>
      <c r="E13" s="75" t="s">
        <v>207</v>
      </c>
      <c r="F13" s="75" t="s">
        <v>207</v>
      </c>
    </row>
    <row r="14" spans="1:7" ht="15" customHeight="1" x14ac:dyDescent="0.25">
      <c r="A14" s="57" t="s">
        <v>182</v>
      </c>
      <c r="B14" s="52">
        <v>4420000</v>
      </c>
      <c r="C14" s="52">
        <v>4420000</v>
      </c>
      <c r="D14" s="52">
        <v>4420000</v>
      </c>
      <c r="E14" s="52">
        <v>4420000</v>
      </c>
      <c r="F14" s="52">
        <v>4420000</v>
      </c>
    </row>
    <row r="15" spans="1:7" ht="15" customHeight="1" x14ac:dyDescent="0.25">
      <c r="A15" s="56" t="s">
        <v>179</v>
      </c>
      <c r="B15" s="75" t="s">
        <v>207</v>
      </c>
      <c r="C15" s="75" t="s">
        <v>207</v>
      </c>
      <c r="D15" s="75" t="s">
        <v>207</v>
      </c>
      <c r="E15" s="75" t="s">
        <v>207</v>
      </c>
      <c r="F15" s="75" t="s">
        <v>207</v>
      </c>
    </row>
    <row r="16" spans="1:7" ht="15" customHeight="1" x14ac:dyDescent="0.25">
      <c r="A16" s="56" t="s">
        <v>178</v>
      </c>
      <c r="B16" s="75" t="s">
        <v>207</v>
      </c>
      <c r="C16" s="75" t="s">
        <v>207</v>
      </c>
      <c r="D16" s="75" t="s">
        <v>207</v>
      </c>
      <c r="E16" s="75" t="s">
        <v>207</v>
      </c>
      <c r="F16" s="75" t="s">
        <v>207</v>
      </c>
    </row>
    <row r="17" spans="1:6" ht="24.75" customHeight="1" x14ac:dyDescent="0.25">
      <c r="A17" s="57" t="s">
        <v>183</v>
      </c>
      <c r="B17" s="52">
        <v>1700000</v>
      </c>
      <c r="C17" s="52">
        <v>1700000</v>
      </c>
      <c r="D17" s="52">
        <v>1700000</v>
      </c>
      <c r="E17" s="52">
        <v>1700000</v>
      </c>
      <c r="F17" s="52">
        <v>1700000</v>
      </c>
    </row>
    <row r="18" spans="1:6" ht="14.25" customHeight="1" x14ac:dyDescent="0.25">
      <c r="A18" s="56" t="s">
        <v>179</v>
      </c>
      <c r="B18" s="75" t="s">
        <v>207</v>
      </c>
      <c r="C18" s="75" t="s">
        <v>207</v>
      </c>
      <c r="D18" s="75" t="s">
        <v>207</v>
      </c>
      <c r="E18" s="75" t="s">
        <v>207</v>
      </c>
      <c r="F18" s="75" t="s">
        <v>207</v>
      </c>
    </row>
    <row r="19" spans="1:6" ht="14.25" customHeight="1" x14ac:dyDescent="0.25">
      <c r="A19" s="56" t="s">
        <v>178</v>
      </c>
      <c r="B19" s="75" t="s">
        <v>207</v>
      </c>
      <c r="C19" s="75" t="s">
        <v>207</v>
      </c>
      <c r="D19" s="75" t="s">
        <v>207</v>
      </c>
      <c r="E19" s="75" t="s">
        <v>207</v>
      </c>
      <c r="F19" s="75" t="s">
        <v>207</v>
      </c>
    </row>
    <row r="20" spans="1:6" ht="15.95" customHeight="1" x14ac:dyDescent="0.25">
      <c r="A20" s="57" t="s">
        <v>8</v>
      </c>
      <c r="B20" s="52">
        <v>393336590.98079997</v>
      </c>
      <c r="C20" s="52">
        <v>403840293.68000001</v>
      </c>
      <c r="D20" s="52">
        <v>406635018.5011</v>
      </c>
      <c r="E20" s="52">
        <v>411493798.89999998</v>
      </c>
      <c r="F20" s="52">
        <f>SUM(F17,F14,F11,F8,F5,F2)</f>
        <v>412560062.61750001</v>
      </c>
    </row>
    <row r="21" spans="1:6" ht="15.95" customHeight="1" x14ac:dyDescent="0.25">
      <c r="A21" s="114"/>
      <c r="B21" s="114"/>
      <c r="C21" s="114"/>
      <c r="D21" s="114"/>
      <c r="E21" s="114"/>
      <c r="F21" s="114"/>
    </row>
    <row r="22" spans="1:6" ht="57" customHeight="1" x14ac:dyDescent="0.25">
      <c r="A22" s="115" t="s">
        <v>184</v>
      </c>
      <c r="B22" s="116"/>
      <c r="C22" s="116"/>
      <c r="D22" s="116"/>
      <c r="E22" s="116"/>
      <c r="F22" s="117"/>
    </row>
    <row r="23" spans="1:6" ht="17.25" customHeight="1" x14ac:dyDescent="0.25">
      <c r="A23" s="118" t="s">
        <v>9</v>
      </c>
      <c r="B23" s="119"/>
      <c r="C23" s="119"/>
      <c r="D23" s="119"/>
      <c r="E23" s="119"/>
      <c r="F23" s="120"/>
    </row>
    <row r="24" spans="1:6" ht="15" customHeight="1" x14ac:dyDescent="0.25">
      <c r="A24" s="118" t="s">
        <v>10</v>
      </c>
      <c r="B24" s="119"/>
      <c r="C24" s="119"/>
      <c r="D24" s="119"/>
      <c r="E24" s="119"/>
      <c r="F24" s="120"/>
    </row>
    <row r="25" spans="1:6" ht="15" customHeight="1" x14ac:dyDescent="0.25">
      <c r="A25" s="118" t="s">
        <v>11</v>
      </c>
      <c r="B25" s="119"/>
      <c r="C25" s="119"/>
      <c r="D25" s="119"/>
      <c r="E25" s="119"/>
      <c r="F25" s="120"/>
    </row>
    <row r="26" spans="1:6" ht="15" customHeight="1" x14ac:dyDescent="0.25">
      <c r="A26" s="118" t="s">
        <v>185</v>
      </c>
      <c r="B26" s="119"/>
      <c r="C26" s="119"/>
      <c r="D26" s="119"/>
      <c r="E26" s="119"/>
      <c r="F26" s="120"/>
    </row>
    <row r="27" spans="1:6" ht="24.75" customHeight="1" x14ac:dyDescent="0.25">
      <c r="A27" s="111" t="s">
        <v>12</v>
      </c>
      <c r="B27" s="112"/>
      <c r="C27" s="112"/>
      <c r="D27" s="112"/>
      <c r="E27" s="112"/>
      <c r="F27" s="113"/>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5" sqref="A1:J5"/>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107" t="s">
        <v>63</v>
      </c>
      <c r="B1" s="37" t="s">
        <v>72</v>
      </c>
      <c r="C1" s="37" t="s">
        <v>27</v>
      </c>
      <c r="D1" s="37" t="s">
        <v>28</v>
      </c>
      <c r="E1" s="37" t="s">
        <v>29</v>
      </c>
      <c r="F1" s="37" t="s">
        <v>30</v>
      </c>
      <c r="G1" s="37" t="s">
        <v>31</v>
      </c>
      <c r="H1" s="37" t="s">
        <v>73</v>
      </c>
      <c r="I1" s="37" t="s">
        <v>74</v>
      </c>
      <c r="J1" s="8" t="s">
        <v>8</v>
      </c>
    </row>
    <row r="2" spans="1:10" x14ac:dyDescent="0.25">
      <c r="A2" s="17" t="s">
        <v>65</v>
      </c>
      <c r="B2" s="96">
        <v>155955</v>
      </c>
      <c r="C2" s="96">
        <v>80145</v>
      </c>
      <c r="D2" s="96">
        <v>173100</v>
      </c>
      <c r="E2" s="96">
        <v>347668</v>
      </c>
      <c r="F2" s="96">
        <v>601269</v>
      </c>
      <c r="G2" s="96">
        <v>572541</v>
      </c>
      <c r="H2" s="96">
        <v>301172</v>
      </c>
      <c r="I2" s="96">
        <v>49427</v>
      </c>
      <c r="J2" s="96">
        <v>2281277</v>
      </c>
    </row>
    <row r="3" spans="1:10" x14ac:dyDescent="0.25">
      <c r="A3" s="18" t="s">
        <v>66</v>
      </c>
      <c r="B3" s="96">
        <v>213097</v>
      </c>
      <c r="C3" s="96">
        <v>241567</v>
      </c>
      <c r="D3" s="96">
        <v>461173</v>
      </c>
      <c r="E3" s="96">
        <v>367254</v>
      </c>
      <c r="F3" s="96">
        <v>132093</v>
      </c>
      <c r="G3" s="96">
        <v>75299</v>
      </c>
      <c r="H3" s="96">
        <v>68997</v>
      </c>
      <c r="I3" s="96">
        <v>7806</v>
      </c>
      <c r="J3" s="96">
        <v>1567285</v>
      </c>
    </row>
    <row r="4" spans="1:10" x14ac:dyDescent="0.25">
      <c r="A4" s="22" t="s">
        <v>8</v>
      </c>
      <c r="B4" s="92">
        <f t="shared" ref="B4:J4" si="0">SUM(B2:B3)</f>
        <v>369052</v>
      </c>
      <c r="C4" s="92">
        <f t="shared" si="0"/>
        <v>321712</v>
      </c>
      <c r="D4" s="92">
        <f t="shared" si="0"/>
        <v>634273</v>
      </c>
      <c r="E4" s="92">
        <f t="shared" si="0"/>
        <v>714922</v>
      </c>
      <c r="F4" s="92">
        <f t="shared" si="0"/>
        <v>733362</v>
      </c>
      <c r="G4" s="92">
        <f t="shared" si="0"/>
        <v>647840</v>
      </c>
      <c r="H4" s="92">
        <f t="shared" si="0"/>
        <v>370169</v>
      </c>
      <c r="I4" s="92">
        <f t="shared" si="0"/>
        <v>57233</v>
      </c>
      <c r="J4" s="92">
        <f t="shared" si="0"/>
        <v>3848562</v>
      </c>
    </row>
    <row r="5" spans="1:10" ht="15" customHeight="1" x14ac:dyDescent="0.25">
      <c r="A5" s="137" t="s">
        <v>204</v>
      </c>
      <c r="B5" s="137"/>
      <c r="C5" s="137"/>
      <c r="D5" s="137"/>
      <c r="E5" s="137"/>
      <c r="F5" s="137"/>
      <c r="G5" s="137"/>
      <c r="H5" s="137"/>
      <c r="I5" s="137"/>
      <c r="J5" s="137"/>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A6" sqref="A1:E6"/>
    </sheetView>
  </sheetViews>
  <sheetFormatPr defaultRowHeight="15" x14ac:dyDescent="0.25"/>
  <cols>
    <col min="1" max="1" width="24.7109375" customWidth="1"/>
    <col min="2" max="5" width="12.7109375" customWidth="1"/>
  </cols>
  <sheetData>
    <row r="1" spans="1:5" ht="15.75" x14ac:dyDescent="0.25">
      <c r="A1" s="23"/>
      <c r="B1" s="141" t="s">
        <v>75</v>
      </c>
      <c r="C1" s="141"/>
      <c r="D1" s="141" t="s">
        <v>76</v>
      </c>
      <c r="E1" s="141"/>
    </row>
    <row r="2" spans="1:5" x14ac:dyDescent="0.25">
      <c r="A2" s="107" t="s">
        <v>63</v>
      </c>
      <c r="B2" s="107" t="s">
        <v>64</v>
      </c>
      <c r="C2" s="107" t="s">
        <v>1</v>
      </c>
      <c r="D2" s="107" t="s">
        <v>3</v>
      </c>
      <c r="E2" s="107" t="s">
        <v>1</v>
      </c>
    </row>
    <row r="3" spans="1:5" x14ac:dyDescent="0.25">
      <c r="A3" s="17" t="s">
        <v>65</v>
      </c>
      <c r="B3" s="94">
        <v>2039392</v>
      </c>
      <c r="C3" s="94">
        <v>265728</v>
      </c>
      <c r="D3" s="94">
        <v>2087255</v>
      </c>
      <c r="E3" s="94">
        <v>170178</v>
      </c>
    </row>
    <row r="4" spans="1:5" x14ac:dyDescent="0.25">
      <c r="A4" s="18" t="s">
        <v>66</v>
      </c>
      <c r="B4" s="101">
        <v>2042451</v>
      </c>
      <c r="C4" s="101">
        <v>586991</v>
      </c>
      <c r="D4" s="101">
        <v>272234</v>
      </c>
      <c r="E4" s="101">
        <v>232892</v>
      </c>
    </row>
    <row r="5" spans="1:5" x14ac:dyDescent="0.25">
      <c r="A5" s="22" t="s">
        <v>8</v>
      </c>
      <c r="B5" s="93">
        <f>SUM(B3:B4)</f>
        <v>4081843</v>
      </c>
      <c r="C5" s="93">
        <f t="shared" ref="C5:E5" si="0">SUM(C3:C4)</f>
        <v>852719</v>
      </c>
      <c r="D5" s="93">
        <f t="shared" si="0"/>
        <v>2359489</v>
      </c>
      <c r="E5" s="93">
        <f t="shared" si="0"/>
        <v>403070</v>
      </c>
    </row>
    <row r="6" spans="1:5" ht="33.75" customHeight="1" x14ac:dyDescent="0.25">
      <c r="A6" s="136" t="s">
        <v>118</v>
      </c>
      <c r="B6" s="136"/>
      <c r="C6" s="136"/>
      <c r="D6" s="136"/>
      <c r="E6" s="136"/>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87.75" customHeight="1" x14ac:dyDescent="0.25">
      <c r="A1" s="136" t="s">
        <v>214</v>
      </c>
      <c r="B1" s="136"/>
      <c r="C1" s="136"/>
      <c r="D1" s="136"/>
    </row>
    <row r="2" spans="1:4" ht="22.5" customHeight="1" x14ac:dyDescent="0.25">
      <c r="A2" s="136" t="s">
        <v>81</v>
      </c>
      <c r="B2" s="136"/>
      <c r="C2" s="136"/>
      <c r="D2" s="136"/>
    </row>
    <row r="3" spans="1:4" ht="18.75" customHeight="1" x14ac:dyDescent="0.25">
      <c r="A3" s="136" t="s">
        <v>82</v>
      </c>
      <c r="B3" s="136"/>
      <c r="C3" s="136"/>
      <c r="D3" s="136"/>
    </row>
    <row r="4" spans="1:4" ht="18.75" customHeight="1" x14ac:dyDescent="0.25">
      <c r="A4" s="142" t="s">
        <v>83</v>
      </c>
      <c r="B4" s="143"/>
      <c r="C4" s="143"/>
      <c r="D4" s="143"/>
    </row>
    <row r="5" spans="1:4" ht="18.75" customHeight="1" x14ac:dyDescent="0.25">
      <c r="A5" s="136" t="s">
        <v>84</v>
      </c>
      <c r="B5" s="136"/>
      <c r="C5" s="136"/>
      <c r="D5" s="136"/>
    </row>
    <row r="6" spans="1:4" ht="18" customHeight="1" x14ac:dyDescent="0.25">
      <c r="A6" s="136" t="s">
        <v>85</v>
      </c>
      <c r="B6" s="136"/>
      <c r="C6" s="136"/>
      <c r="D6" s="136"/>
    </row>
    <row r="7" spans="1:4" ht="22.5" customHeight="1" x14ac:dyDescent="0.25">
      <c r="A7" s="136" t="s">
        <v>86</v>
      </c>
      <c r="B7" s="136"/>
      <c r="C7" s="136"/>
      <c r="D7" s="136"/>
    </row>
    <row r="8" spans="1:4" ht="33.75" customHeight="1" x14ac:dyDescent="0.25">
      <c r="A8" s="137" t="s">
        <v>12</v>
      </c>
      <c r="B8" s="137"/>
      <c r="C8" s="137"/>
      <c r="D8" s="13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heetViews>
  <sheetFormatPr defaultRowHeight="15" x14ac:dyDescent="0.25"/>
  <cols>
    <col min="1" max="1" width="24.7109375" customWidth="1"/>
    <col min="2" max="4" width="14.7109375" customWidth="1"/>
  </cols>
  <sheetData>
    <row r="1" spans="1:4" x14ac:dyDescent="0.25">
      <c r="A1" s="106" t="s">
        <v>63</v>
      </c>
      <c r="B1" s="106" t="s">
        <v>64</v>
      </c>
      <c r="C1" s="106" t="s">
        <v>1</v>
      </c>
      <c r="D1" s="106" t="s">
        <v>100</v>
      </c>
    </row>
    <row r="2" spans="1:4" ht="15.75" customHeight="1" x14ac:dyDescent="0.25">
      <c r="A2" s="18" t="s">
        <v>101</v>
      </c>
      <c r="B2" s="103">
        <v>0</v>
      </c>
      <c r="C2" s="103">
        <v>14601927</v>
      </c>
      <c r="D2" s="103">
        <v>14601927</v>
      </c>
    </row>
    <row r="3" spans="1:4" x14ac:dyDescent="0.25">
      <c r="A3" s="18" t="s">
        <v>102</v>
      </c>
      <c r="B3" s="104">
        <v>0</v>
      </c>
      <c r="C3" s="103">
        <v>421156</v>
      </c>
      <c r="D3" s="103">
        <v>421156</v>
      </c>
    </row>
    <row r="4" spans="1:4" x14ac:dyDescent="0.25">
      <c r="A4" s="17" t="s">
        <v>103</v>
      </c>
      <c r="B4" s="104">
        <v>0</v>
      </c>
      <c r="C4" s="103">
        <v>1304057</v>
      </c>
      <c r="D4" s="103">
        <v>1304057</v>
      </c>
    </row>
    <row r="5" spans="1:4" x14ac:dyDescent="0.25">
      <c r="A5" s="22" t="s">
        <v>8</v>
      </c>
      <c r="B5" s="104" t="s">
        <v>195</v>
      </c>
      <c r="C5" s="104">
        <f>SUM(C2:C4)</f>
        <v>16327140</v>
      </c>
      <c r="D5" s="104">
        <f>SUM(D2:D4)</f>
        <v>16327140</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B8" sqref="B8"/>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106" t="s">
        <v>63</v>
      </c>
      <c r="B1" s="37" t="s">
        <v>25</v>
      </c>
      <c r="C1" s="37" t="s">
        <v>68</v>
      </c>
      <c r="D1" s="37" t="s">
        <v>23</v>
      </c>
      <c r="E1" s="37" t="s">
        <v>24</v>
      </c>
      <c r="F1" s="37" t="s">
        <v>69</v>
      </c>
      <c r="G1" s="37" t="s">
        <v>26</v>
      </c>
      <c r="H1" s="37" t="s">
        <v>70</v>
      </c>
      <c r="I1" s="37" t="s">
        <v>8</v>
      </c>
    </row>
    <row r="2" spans="1:9" x14ac:dyDescent="0.25">
      <c r="A2" s="18" t="s">
        <v>101</v>
      </c>
      <c r="B2" s="91">
        <v>9743324</v>
      </c>
      <c r="C2" s="91">
        <v>2274997</v>
      </c>
      <c r="D2" s="91">
        <v>593644</v>
      </c>
      <c r="E2" s="91">
        <v>870499</v>
      </c>
      <c r="F2" s="91">
        <v>583132</v>
      </c>
      <c r="G2" s="91">
        <v>144448</v>
      </c>
      <c r="H2" s="91">
        <v>391882</v>
      </c>
      <c r="I2" s="91">
        <v>14601927</v>
      </c>
    </row>
    <row r="3" spans="1:9" x14ac:dyDescent="0.25">
      <c r="A3" s="18" t="s">
        <v>102</v>
      </c>
      <c r="B3" s="91">
        <v>179536</v>
      </c>
      <c r="C3" s="91">
        <v>74887</v>
      </c>
      <c r="D3" s="91">
        <v>61893</v>
      </c>
      <c r="E3" s="91">
        <v>34677</v>
      </c>
      <c r="F3" s="91">
        <v>8966</v>
      </c>
      <c r="G3" s="91">
        <v>27250</v>
      </c>
      <c r="H3" s="91">
        <v>33946</v>
      </c>
      <c r="I3" s="91">
        <v>421156</v>
      </c>
    </row>
    <row r="4" spans="1:9" x14ac:dyDescent="0.25">
      <c r="A4" s="17" t="s">
        <v>103</v>
      </c>
      <c r="B4" s="91">
        <v>352554</v>
      </c>
      <c r="C4" s="91">
        <v>163867</v>
      </c>
      <c r="D4" s="91">
        <v>44878</v>
      </c>
      <c r="E4" s="91">
        <v>64708</v>
      </c>
      <c r="F4" s="91">
        <v>50644</v>
      </c>
      <c r="G4" s="91">
        <v>15704</v>
      </c>
      <c r="H4" s="91">
        <v>611702</v>
      </c>
      <c r="I4" s="91">
        <v>1304057</v>
      </c>
    </row>
    <row r="5" spans="1:9" x14ac:dyDescent="0.25">
      <c r="A5" s="22" t="s">
        <v>8</v>
      </c>
      <c r="B5" s="104">
        <f>SUM(B2:B4)</f>
        <v>10275414</v>
      </c>
      <c r="C5" s="104">
        <f t="shared" ref="C5:I5" si="0">SUM(C2:C4)</f>
        <v>2513751</v>
      </c>
      <c r="D5" s="104">
        <f t="shared" si="0"/>
        <v>700415</v>
      </c>
      <c r="E5" s="104">
        <f t="shared" si="0"/>
        <v>969884</v>
      </c>
      <c r="F5" s="104">
        <f t="shared" si="0"/>
        <v>642742</v>
      </c>
      <c r="G5" s="104">
        <f t="shared" si="0"/>
        <v>187402</v>
      </c>
      <c r="H5" s="104">
        <f t="shared" si="0"/>
        <v>1037530</v>
      </c>
      <c r="I5" s="104">
        <f t="shared" si="0"/>
        <v>16327140</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C11" sqref="C11"/>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106" t="s">
        <v>63</v>
      </c>
      <c r="B1" s="37" t="s">
        <v>72</v>
      </c>
      <c r="C1" s="37" t="s">
        <v>27</v>
      </c>
      <c r="D1" s="37" t="s">
        <v>28</v>
      </c>
      <c r="E1" s="37" t="s">
        <v>29</v>
      </c>
      <c r="F1" s="37" t="s">
        <v>30</v>
      </c>
      <c r="G1" s="7" t="s">
        <v>104</v>
      </c>
      <c r="H1" s="8" t="s">
        <v>8</v>
      </c>
    </row>
    <row r="2" spans="1:8" x14ac:dyDescent="0.25">
      <c r="A2" s="18" t="s">
        <v>101</v>
      </c>
      <c r="B2" s="96">
        <v>1684633</v>
      </c>
      <c r="C2" s="96">
        <v>730765</v>
      </c>
      <c r="D2" s="96">
        <v>2591230</v>
      </c>
      <c r="E2" s="96">
        <v>2242371</v>
      </c>
      <c r="F2" s="96">
        <v>3660649</v>
      </c>
      <c r="G2" s="96">
        <v>3692279</v>
      </c>
      <c r="H2" s="96">
        <v>14601927</v>
      </c>
    </row>
    <row r="3" spans="1:8" x14ac:dyDescent="0.25">
      <c r="A3" s="18" t="s">
        <v>102</v>
      </c>
      <c r="B3" s="96">
        <v>19996</v>
      </c>
      <c r="C3" s="96">
        <v>15440</v>
      </c>
      <c r="D3" s="96">
        <v>22243</v>
      </c>
      <c r="E3" s="96">
        <v>46265</v>
      </c>
      <c r="F3" s="96">
        <v>119683</v>
      </c>
      <c r="G3" s="96">
        <v>197529</v>
      </c>
      <c r="H3" s="96">
        <v>421156</v>
      </c>
    </row>
    <row r="4" spans="1:8" x14ac:dyDescent="0.25">
      <c r="A4" s="17" t="s">
        <v>103</v>
      </c>
      <c r="B4" s="96">
        <v>160774</v>
      </c>
      <c r="C4" s="96">
        <v>87422</v>
      </c>
      <c r="D4" s="96">
        <v>181097</v>
      </c>
      <c r="E4" s="96">
        <v>250856</v>
      </c>
      <c r="F4" s="96">
        <v>386697</v>
      </c>
      <c r="G4" s="96">
        <v>237212</v>
      </c>
      <c r="H4" s="96">
        <v>1304057</v>
      </c>
    </row>
    <row r="5" spans="1:8" x14ac:dyDescent="0.25">
      <c r="A5" s="22" t="s">
        <v>8</v>
      </c>
      <c r="B5" s="92">
        <f>SUM(B2:B4)</f>
        <v>1865403</v>
      </c>
      <c r="C5" s="92">
        <f t="shared" ref="C5:H5" si="0">SUM(C2:C4)</f>
        <v>833627</v>
      </c>
      <c r="D5" s="92">
        <f t="shared" si="0"/>
        <v>2794570</v>
      </c>
      <c r="E5" s="92">
        <f t="shared" si="0"/>
        <v>2539492</v>
      </c>
      <c r="F5" s="92">
        <f t="shared" si="0"/>
        <v>4167029</v>
      </c>
      <c r="G5" s="92">
        <f t="shared" si="0"/>
        <v>4127020</v>
      </c>
      <c r="H5" s="92">
        <f t="shared" si="0"/>
        <v>16327140</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C7" sqref="C7"/>
    </sheetView>
  </sheetViews>
  <sheetFormatPr defaultRowHeight="15" x14ac:dyDescent="0.25"/>
  <cols>
    <col min="1" max="1" width="24.7109375" customWidth="1"/>
    <col min="2" max="5" width="12.7109375" customWidth="1"/>
  </cols>
  <sheetData>
    <row r="1" spans="1:5" ht="15.75" x14ac:dyDescent="0.25">
      <c r="A1" s="23"/>
      <c r="B1" s="141" t="s">
        <v>75</v>
      </c>
      <c r="C1" s="141"/>
      <c r="D1" s="144" t="s">
        <v>76</v>
      </c>
      <c r="E1" s="144"/>
    </row>
    <row r="2" spans="1:5" x14ac:dyDescent="0.25">
      <c r="A2" s="106" t="s">
        <v>63</v>
      </c>
      <c r="B2" s="106" t="s">
        <v>64</v>
      </c>
      <c r="C2" s="106" t="s">
        <v>1</v>
      </c>
      <c r="D2" s="106" t="s">
        <v>3</v>
      </c>
      <c r="E2" s="106" t="s">
        <v>1</v>
      </c>
    </row>
    <row r="3" spans="1:5" x14ac:dyDescent="0.25">
      <c r="A3" s="18" t="s">
        <v>101</v>
      </c>
      <c r="B3" s="101">
        <v>0</v>
      </c>
      <c r="C3" s="101">
        <v>27079719</v>
      </c>
      <c r="D3" s="103">
        <v>0</v>
      </c>
      <c r="E3" s="103">
        <v>2124135</v>
      </c>
    </row>
    <row r="4" spans="1:5" x14ac:dyDescent="0.25">
      <c r="A4" s="18" t="s">
        <v>102</v>
      </c>
      <c r="B4" s="101">
        <v>0</v>
      </c>
      <c r="C4" s="101">
        <v>473811</v>
      </c>
      <c r="D4" s="103">
        <v>0</v>
      </c>
      <c r="E4" s="103">
        <v>368500</v>
      </c>
    </row>
    <row r="5" spans="1:5" x14ac:dyDescent="0.25">
      <c r="A5" s="17" t="s">
        <v>103</v>
      </c>
      <c r="B5" s="94">
        <v>0</v>
      </c>
      <c r="C5" s="94">
        <v>1919164</v>
      </c>
      <c r="D5" s="103">
        <v>0</v>
      </c>
      <c r="E5" s="103">
        <v>688951</v>
      </c>
    </row>
    <row r="6" spans="1:5" x14ac:dyDescent="0.25">
      <c r="A6" s="22" t="s">
        <v>8</v>
      </c>
      <c r="B6" s="102" t="s">
        <v>196</v>
      </c>
      <c r="C6" s="102">
        <f>SUM(C3:C5)</f>
        <v>29472694</v>
      </c>
      <c r="D6" s="102" t="s">
        <v>196</v>
      </c>
      <c r="E6" s="102">
        <f>SUM(E3:E5)</f>
        <v>3181586</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36" t="s">
        <v>210</v>
      </c>
      <c r="B1" s="136"/>
      <c r="C1" s="136"/>
      <c r="D1" s="136"/>
    </row>
    <row r="2" spans="1:4" ht="22.5" customHeight="1" x14ac:dyDescent="0.25">
      <c r="A2" s="136" t="s">
        <v>81</v>
      </c>
      <c r="B2" s="136"/>
      <c r="C2" s="136"/>
      <c r="D2" s="136"/>
    </row>
    <row r="3" spans="1:4" ht="18.75" customHeight="1" x14ac:dyDescent="0.25">
      <c r="A3" s="136" t="s">
        <v>82</v>
      </c>
      <c r="B3" s="136"/>
      <c r="C3" s="136"/>
      <c r="D3" s="136"/>
    </row>
    <row r="4" spans="1:4" ht="18.75" customHeight="1" x14ac:dyDescent="0.25">
      <c r="A4" s="142" t="s">
        <v>83</v>
      </c>
      <c r="B4" s="143"/>
      <c r="C4" s="143"/>
      <c r="D4" s="143"/>
    </row>
    <row r="5" spans="1:4" ht="18.75" customHeight="1" x14ac:dyDescent="0.25">
      <c r="A5" s="136" t="s">
        <v>84</v>
      </c>
      <c r="B5" s="136"/>
      <c r="C5" s="136"/>
      <c r="D5" s="136"/>
    </row>
    <row r="6" spans="1:4" ht="18" customHeight="1" x14ac:dyDescent="0.25">
      <c r="A6" s="136" t="s">
        <v>85</v>
      </c>
      <c r="B6" s="136"/>
      <c r="C6" s="136"/>
      <c r="D6" s="136"/>
    </row>
    <row r="7" spans="1:4" ht="22.5" customHeight="1" x14ac:dyDescent="0.25">
      <c r="A7" s="136" t="s">
        <v>86</v>
      </c>
      <c r="B7" s="136"/>
      <c r="C7" s="136"/>
      <c r="D7" s="136"/>
    </row>
    <row r="8" spans="1:4" ht="33.75" customHeight="1" x14ac:dyDescent="0.25">
      <c r="A8" s="137" t="s">
        <v>12</v>
      </c>
      <c r="B8" s="137"/>
      <c r="C8" s="137"/>
      <c r="D8" s="13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107" t="s">
        <v>63</v>
      </c>
      <c r="B1" s="107" t="s">
        <v>64</v>
      </c>
      <c r="C1" s="107" t="s">
        <v>1</v>
      </c>
      <c r="D1" s="107" t="s">
        <v>8</v>
      </c>
    </row>
    <row r="2" spans="1:4" ht="15.75" customHeight="1" x14ac:dyDescent="0.25">
      <c r="A2" s="18" t="s">
        <v>101</v>
      </c>
      <c r="B2" s="103">
        <v>0</v>
      </c>
      <c r="C2" s="103">
        <v>547</v>
      </c>
      <c r="D2" s="103">
        <v>547</v>
      </c>
    </row>
    <row r="3" spans="1:4" x14ac:dyDescent="0.25">
      <c r="A3" s="18" t="s">
        <v>102</v>
      </c>
      <c r="B3" s="104">
        <v>0</v>
      </c>
      <c r="C3" s="103">
        <v>51</v>
      </c>
      <c r="D3" s="103">
        <v>51</v>
      </c>
    </row>
    <row r="4" spans="1:4" x14ac:dyDescent="0.25">
      <c r="A4" s="17" t="s">
        <v>103</v>
      </c>
      <c r="B4" s="104">
        <v>0</v>
      </c>
      <c r="C4" s="103">
        <v>264</v>
      </c>
      <c r="D4" s="103">
        <v>264</v>
      </c>
    </row>
    <row r="5" spans="1:4" x14ac:dyDescent="0.25">
      <c r="A5" s="22" t="s">
        <v>8</v>
      </c>
      <c r="B5" s="104" t="s">
        <v>195</v>
      </c>
      <c r="C5" s="104">
        <f>SUM(C2:C4)</f>
        <v>862</v>
      </c>
      <c r="D5" s="104">
        <f>SUM(D2:D4)</f>
        <v>862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I5" sqref="A1:I5"/>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107" t="s">
        <v>63</v>
      </c>
      <c r="B1" s="37" t="s">
        <v>25</v>
      </c>
      <c r="C1" s="37" t="s">
        <v>68</v>
      </c>
      <c r="D1" s="37" t="s">
        <v>23</v>
      </c>
      <c r="E1" s="37" t="s">
        <v>24</v>
      </c>
      <c r="F1" s="37" t="s">
        <v>69</v>
      </c>
      <c r="G1" s="37" t="s">
        <v>26</v>
      </c>
      <c r="H1" s="37" t="s">
        <v>70</v>
      </c>
      <c r="I1" s="37" t="s">
        <v>8</v>
      </c>
    </row>
    <row r="2" spans="1:9" x14ac:dyDescent="0.25">
      <c r="A2" s="18" t="s">
        <v>101</v>
      </c>
      <c r="B2" s="91">
        <v>187</v>
      </c>
      <c r="C2" s="91">
        <v>111</v>
      </c>
      <c r="D2" s="91">
        <v>39</v>
      </c>
      <c r="E2" s="91">
        <v>85</v>
      </c>
      <c r="F2" s="91">
        <v>56</v>
      </c>
      <c r="G2" s="91">
        <v>36</v>
      </c>
      <c r="H2" s="91">
        <v>33</v>
      </c>
      <c r="I2" s="91">
        <v>547</v>
      </c>
    </row>
    <row r="3" spans="1:9" x14ac:dyDescent="0.25">
      <c r="A3" s="18" t="s">
        <v>102</v>
      </c>
      <c r="B3" s="91">
        <v>11</v>
      </c>
      <c r="C3" s="91">
        <v>2</v>
      </c>
      <c r="D3" s="91">
        <v>3</v>
      </c>
      <c r="E3" s="91">
        <v>1</v>
      </c>
      <c r="F3" s="91">
        <v>0</v>
      </c>
      <c r="G3" s="91">
        <v>11</v>
      </c>
      <c r="H3" s="91">
        <v>23</v>
      </c>
      <c r="I3" s="91">
        <v>51</v>
      </c>
    </row>
    <row r="4" spans="1:9" x14ac:dyDescent="0.25">
      <c r="A4" s="17" t="s">
        <v>103</v>
      </c>
      <c r="B4" s="91">
        <v>60</v>
      </c>
      <c r="C4" s="91">
        <v>8</v>
      </c>
      <c r="D4" s="91">
        <v>1</v>
      </c>
      <c r="E4" s="91">
        <v>4</v>
      </c>
      <c r="F4" s="91">
        <v>9</v>
      </c>
      <c r="G4" s="91">
        <v>0</v>
      </c>
      <c r="H4" s="91">
        <v>182</v>
      </c>
      <c r="I4" s="91">
        <v>264</v>
      </c>
    </row>
    <row r="5" spans="1:9" x14ac:dyDescent="0.25">
      <c r="A5" s="22" t="s">
        <v>8</v>
      </c>
      <c r="B5" s="104">
        <f>SUM(B2:B4)</f>
        <v>258</v>
      </c>
      <c r="C5" s="104">
        <f t="shared" ref="C5:I5" si="0">SUM(C2:C4)</f>
        <v>121</v>
      </c>
      <c r="D5" s="104">
        <f t="shared" si="0"/>
        <v>43</v>
      </c>
      <c r="E5" s="104">
        <f t="shared" si="0"/>
        <v>90</v>
      </c>
      <c r="F5" s="104">
        <f t="shared" si="0"/>
        <v>65</v>
      </c>
      <c r="G5" s="104">
        <f t="shared" si="0"/>
        <v>47</v>
      </c>
      <c r="H5" s="104">
        <f t="shared" si="0"/>
        <v>238</v>
      </c>
      <c r="I5" s="104">
        <f t="shared" si="0"/>
        <v>862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H11" sqref="H11"/>
    </sheetView>
  </sheetViews>
  <sheetFormatPr defaultRowHeight="15" x14ac:dyDescent="0.25"/>
  <cols>
    <col min="1" max="1" width="20.7109375" style="5" customWidth="1"/>
    <col min="2" max="2" width="12.28515625" style="5" customWidth="1"/>
    <col min="3" max="4" width="11.7109375" style="5" customWidth="1"/>
    <col min="5" max="5" width="12.42578125" style="5" customWidth="1"/>
    <col min="6" max="6" width="12.28515625" style="5" customWidth="1"/>
    <col min="7" max="7" width="9.140625" style="5" customWidth="1"/>
    <col min="8" max="16384" width="9.140625" style="5"/>
  </cols>
  <sheetData>
    <row r="1" spans="1:6" x14ac:dyDescent="0.25">
      <c r="A1" s="59"/>
      <c r="B1" s="105" t="s">
        <v>202</v>
      </c>
      <c r="C1" s="105" t="s">
        <v>205</v>
      </c>
      <c r="D1" s="105" t="s">
        <v>206</v>
      </c>
      <c r="E1" s="105" t="s">
        <v>208</v>
      </c>
      <c r="F1" s="105" t="s">
        <v>209</v>
      </c>
    </row>
    <row r="2" spans="1:6" x14ac:dyDescent="0.25">
      <c r="A2" s="58" t="s">
        <v>52</v>
      </c>
      <c r="B2" s="89">
        <v>665628599</v>
      </c>
      <c r="C2" s="89">
        <v>684168569</v>
      </c>
      <c r="D2" s="89">
        <v>688557647.21000004</v>
      </c>
      <c r="E2" s="89">
        <v>697784147.69999993</v>
      </c>
      <c r="F2" s="89">
        <f>SUM(F3:F4)</f>
        <v>700078388.08000004</v>
      </c>
    </row>
    <row r="3" spans="1:6" x14ac:dyDescent="0.25">
      <c r="A3" s="60" t="s">
        <v>186</v>
      </c>
      <c r="B3" s="90">
        <v>543347268</v>
      </c>
      <c r="C3" s="90">
        <v>562976280</v>
      </c>
      <c r="D3" s="90">
        <v>565392828.11000001</v>
      </c>
      <c r="E3" s="90">
        <v>572243837.39999998</v>
      </c>
      <c r="F3" s="90">
        <v>583197570.60000002</v>
      </c>
    </row>
    <row r="4" spans="1:6" x14ac:dyDescent="0.25">
      <c r="A4" s="60" t="s">
        <v>138</v>
      </c>
      <c r="B4" s="90">
        <v>122281332</v>
      </c>
      <c r="C4" s="90">
        <v>121192289</v>
      </c>
      <c r="D4" s="90">
        <v>123164819.09999999</v>
      </c>
      <c r="E4" s="90">
        <v>125540310.3</v>
      </c>
      <c r="F4" s="90">
        <v>116880817.48</v>
      </c>
    </row>
    <row r="5" spans="1:6" x14ac:dyDescent="0.25">
      <c r="A5" s="61" t="s">
        <v>2</v>
      </c>
      <c r="B5" s="89">
        <v>31026748</v>
      </c>
      <c r="C5" s="89">
        <v>32539847</v>
      </c>
      <c r="D5" s="89">
        <v>32530129.831499998</v>
      </c>
      <c r="E5" s="89">
        <v>32712345</v>
      </c>
      <c r="F5" s="89">
        <f>SUM(F6:F7)</f>
        <v>32654281.0583</v>
      </c>
    </row>
    <row r="6" spans="1:6" x14ac:dyDescent="0.25">
      <c r="A6" s="60" t="s">
        <v>187</v>
      </c>
      <c r="B6" s="90">
        <v>27499481</v>
      </c>
      <c r="C6" s="90">
        <v>29023602</v>
      </c>
      <c r="D6" s="90">
        <v>29017778.616999999</v>
      </c>
      <c r="E6" s="90">
        <v>29165882</v>
      </c>
      <c r="F6" s="90">
        <v>29472694.671999998</v>
      </c>
    </row>
    <row r="7" spans="1:6" x14ac:dyDescent="0.25">
      <c r="A7" s="60" t="s">
        <v>138</v>
      </c>
      <c r="B7" s="90">
        <v>3527266</v>
      </c>
      <c r="C7" s="90">
        <v>3516245</v>
      </c>
      <c r="D7" s="90">
        <v>3512351.2144999998</v>
      </c>
      <c r="E7" s="90">
        <v>3546463</v>
      </c>
      <c r="F7" s="90">
        <v>3181586.3862999999</v>
      </c>
    </row>
    <row r="8" spans="1:6" x14ac:dyDescent="0.25">
      <c r="A8" s="61" t="s">
        <v>5</v>
      </c>
      <c r="B8" s="89">
        <v>14877835</v>
      </c>
      <c r="C8" s="89">
        <v>15832170</v>
      </c>
      <c r="D8" s="89">
        <v>17042259.950300001</v>
      </c>
      <c r="E8" s="89">
        <v>17351102</v>
      </c>
      <c r="F8" s="89">
        <f>SUM(F9:F10)</f>
        <v>17247456.0975</v>
      </c>
    </row>
    <row r="9" spans="1:6" x14ac:dyDescent="0.25">
      <c r="A9" s="60" t="s">
        <v>187</v>
      </c>
      <c r="B9" s="90">
        <v>11614717</v>
      </c>
      <c r="C9" s="90">
        <v>12288683</v>
      </c>
      <c r="D9" s="90">
        <v>13245567.226</v>
      </c>
      <c r="E9" s="90">
        <v>13425965</v>
      </c>
      <c r="F9" s="90">
        <v>13317728.301000001</v>
      </c>
    </row>
    <row r="10" spans="1:6" x14ac:dyDescent="0.25">
      <c r="A10" s="60" t="s">
        <v>138</v>
      </c>
      <c r="B10" s="90">
        <v>3263118</v>
      </c>
      <c r="C10" s="90">
        <v>3543487</v>
      </c>
      <c r="D10" s="90">
        <v>3796692.7242999999</v>
      </c>
      <c r="E10" s="90">
        <v>3925137</v>
      </c>
      <c r="F10" s="90">
        <v>3929727.7965000002</v>
      </c>
    </row>
    <row r="11" spans="1:6" x14ac:dyDescent="0.25">
      <c r="A11" s="61" t="s">
        <v>181</v>
      </c>
      <c r="B11" s="89">
        <v>62900000</v>
      </c>
      <c r="C11" s="89">
        <v>62900000</v>
      </c>
      <c r="D11" s="89">
        <v>62900000</v>
      </c>
      <c r="E11" s="89">
        <v>62900000</v>
      </c>
      <c r="F11" s="89">
        <v>62900000</v>
      </c>
    </row>
    <row r="12" spans="1:6" x14ac:dyDescent="0.25">
      <c r="A12" s="60" t="s">
        <v>187</v>
      </c>
      <c r="B12" s="90" t="s">
        <v>4</v>
      </c>
      <c r="C12" s="90" t="s">
        <v>4</v>
      </c>
      <c r="D12" s="90" t="s">
        <v>4</v>
      </c>
      <c r="E12" s="90" t="s">
        <v>4</v>
      </c>
      <c r="F12" s="90" t="s">
        <v>4</v>
      </c>
    </row>
    <row r="13" spans="1:6" x14ac:dyDescent="0.25">
      <c r="A13" s="60" t="s">
        <v>138</v>
      </c>
      <c r="B13" s="90" t="s">
        <v>4</v>
      </c>
      <c r="C13" s="90" t="s">
        <v>4</v>
      </c>
      <c r="D13" s="90" t="s">
        <v>4</v>
      </c>
      <c r="E13" s="90" t="s">
        <v>4</v>
      </c>
      <c r="F13" s="90" t="s">
        <v>4</v>
      </c>
    </row>
    <row r="14" spans="1:6" x14ac:dyDescent="0.25">
      <c r="A14" s="61" t="s">
        <v>182</v>
      </c>
      <c r="B14" s="89">
        <v>8840000</v>
      </c>
      <c r="C14" s="89">
        <v>8840000</v>
      </c>
      <c r="D14" s="89">
        <v>8840000</v>
      </c>
      <c r="E14" s="89">
        <v>8840000</v>
      </c>
      <c r="F14" s="89">
        <v>8840000</v>
      </c>
    </row>
    <row r="15" spans="1:6" x14ac:dyDescent="0.25">
      <c r="A15" s="60" t="s">
        <v>187</v>
      </c>
      <c r="B15" s="90" t="s">
        <v>4</v>
      </c>
      <c r="C15" s="90" t="s">
        <v>4</v>
      </c>
      <c r="D15" s="90" t="s">
        <v>4</v>
      </c>
      <c r="E15" s="90" t="s">
        <v>4</v>
      </c>
      <c r="F15" s="90" t="s">
        <v>4</v>
      </c>
    </row>
    <row r="16" spans="1:6" x14ac:dyDescent="0.25">
      <c r="A16" s="60" t="s">
        <v>138</v>
      </c>
      <c r="B16" s="90" t="s">
        <v>4</v>
      </c>
      <c r="C16" s="90" t="s">
        <v>4</v>
      </c>
      <c r="D16" s="90" t="s">
        <v>4</v>
      </c>
      <c r="E16" s="90" t="s">
        <v>4</v>
      </c>
      <c r="F16" s="90" t="s">
        <v>4</v>
      </c>
    </row>
    <row r="17" spans="1:6" ht="25.5" x14ac:dyDescent="0.25">
      <c r="A17" s="61" t="s">
        <v>183</v>
      </c>
      <c r="B17" s="89">
        <v>3400000</v>
      </c>
      <c r="C17" s="89">
        <v>3400000</v>
      </c>
      <c r="D17" s="89">
        <v>3400000</v>
      </c>
      <c r="E17" s="89">
        <v>3400000</v>
      </c>
      <c r="F17" s="89">
        <v>3400000</v>
      </c>
    </row>
    <row r="18" spans="1:6" x14ac:dyDescent="0.25">
      <c r="A18" s="60" t="s">
        <v>187</v>
      </c>
      <c r="B18" s="90" t="s">
        <v>4</v>
      </c>
      <c r="C18" s="90" t="s">
        <v>4</v>
      </c>
      <c r="D18" s="90" t="s">
        <v>4</v>
      </c>
      <c r="E18" s="90" t="s">
        <v>4</v>
      </c>
      <c r="F18" s="90" t="s">
        <v>4</v>
      </c>
    </row>
    <row r="19" spans="1:6" x14ac:dyDescent="0.25">
      <c r="A19" s="60" t="s">
        <v>138</v>
      </c>
      <c r="B19" s="90" t="s">
        <v>4</v>
      </c>
      <c r="C19" s="90" t="s">
        <v>4</v>
      </c>
      <c r="D19" s="90" t="s">
        <v>4</v>
      </c>
      <c r="E19" s="90" t="s">
        <v>4</v>
      </c>
      <c r="F19" s="90" t="s">
        <v>4</v>
      </c>
    </row>
    <row r="20" spans="1:6" x14ac:dyDescent="0.25">
      <c r="A20" s="61" t="s">
        <v>8</v>
      </c>
      <c r="B20" s="89">
        <v>786673182</v>
      </c>
      <c r="C20" s="89">
        <v>807680586</v>
      </c>
      <c r="D20" s="89">
        <v>813270036.99180007</v>
      </c>
      <c r="E20" s="89">
        <v>822987594.69999993</v>
      </c>
      <c r="F20" s="89">
        <f>SUM(F17,F14,F11,F8,F5,F2)</f>
        <v>825120125.23580003</v>
      </c>
    </row>
    <row r="21" spans="1:6" x14ac:dyDescent="0.25">
      <c r="A21" s="121"/>
      <c r="B21" s="122"/>
      <c r="C21" s="122"/>
      <c r="D21" s="122"/>
      <c r="E21" s="122"/>
      <c r="F21" s="123"/>
    </row>
    <row r="22" spans="1:6" ht="104.25" customHeight="1" x14ac:dyDescent="0.25">
      <c r="A22" s="124" t="s">
        <v>188</v>
      </c>
      <c r="B22" s="124"/>
      <c r="C22" s="124"/>
      <c r="D22" s="124"/>
      <c r="E22" s="124"/>
      <c r="F22" s="124"/>
    </row>
    <row r="23" spans="1:6" ht="15.95" customHeight="1" x14ac:dyDescent="0.25">
      <c r="A23" s="124" t="s">
        <v>13</v>
      </c>
      <c r="B23" s="124"/>
      <c r="C23" s="124"/>
      <c r="D23" s="124"/>
      <c r="E23" s="124"/>
      <c r="F23" s="124"/>
    </row>
    <row r="24" spans="1:6" ht="15.95" customHeight="1" x14ac:dyDescent="0.25">
      <c r="A24" s="124" t="s">
        <v>14</v>
      </c>
      <c r="B24" s="124"/>
      <c r="C24" s="124"/>
      <c r="D24" s="124"/>
      <c r="E24" s="124"/>
      <c r="F24" s="124"/>
    </row>
    <row r="25" spans="1:6" ht="15.95" customHeight="1" x14ac:dyDescent="0.25">
      <c r="A25" s="124" t="s">
        <v>11</v>
      </c>
      <c r="B25" s="124"/>
      <c r="C25" s="124"/>
      <c r="D25" s="124"/>
      <c r="E25" s="124"/>
      <c r="F25" s="124"/>
    </row>
    <row r="26" spans="1:6" ht="15.95" customHeight="1" x14ac:dyDescent="0.25">
      <c r="A26" s="124" t="s">
        <v>185</v>
      </c>
      <c r="B26" s="124"/>
      <c r="C26" s="124"/>
      <c r="D26" s="124"/>
      <c r="E26" s="124"/>
      <c r="F26" s="124"/>
    </row>
    <row r="27" spans="1:6" ht="32.25" customHeight="1" x14ac:dyDescent="0.25">
      <c r="A27" s="111" t="s">
        <v>12</v>
      </c>
      <c r="B27" s="112"/>
      <c r="C27" s="112"/>
      <c r="D27" s="112"/>
      <c r="E27" s="112"/>
      <c r="F27" s="113"/>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A15" sqref="A15"/>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107" t="s">
        <v>63</v>
      </c>
      <c r="B1" s="37" t="s">
        <v>72</v>
      </c>
      <c r="C1" s="37" t="s">
        <v>27</v>
      </c>
      <c r="D1" s="37" t="s">
        <v>28</v>
      </c>
      <c r="E1" s="37" t="s">
        <v>29</v>
      </c>
      <c r="F1" s="37" t="s">
        <v>30</v>
      </c>
      <c r="G1" s="37" t="s">
        <v>31</v>
      </c>
      <c r="H1" s="37" t="s">
        <v>73</v>
      </c>
      <c r="I1" s="37" t="s">
        <v>74</v>
      </c>
      <c r="J1" s="8" t="s">
        <v>8</v>
      </c>
    </row>
    <row r="2" spans="1:10" x14ac:dyDescent="0.25">
      <c r="A2" s="18" t="s">
        <v>101</v>
      </c>
      <c r="B2" s="96">
        <v>19</v>
      </c>
      <c r="C2" s="96">
        <v>23</v>
      </c>
      <c r="D2" s="96">
        <v>72</v>
      </c>
      <c r="E2" s="96">
        <v>82</v>
      </c>
      <c r="F2" s="96">
        <v>103</v>
      </c>
      <c r="G2" s="96">
        <v>129</v>
      </c>
      <c r="H2" s="96">
        <v>104</v>
      </c>
      <c r="I2" s="96">
        <v>15</v>
      </c>
      <c r="J2" s="96">
        <v>547</v>
      </c>
    </row>
    <row r="3" spans="1:10" x14ac:dyDescent="0.25">
      <c r="A3" s="18" t="s">
        <v>102</v>
      </c>
      <c r="B3" s="96">
        <v>3</v>
      </c>
      <c r="C3" s="96">
        <v>2</v>
      </c>
      <c r="D3" s="96">
        <v>2</v>
      </c>
      <c r="E3" s="96">
        <v>8</v>
      </c>
      <c r="F3" s="96">
        <v>11</v>
      </c>
      <c r="G3" s="96">
        <v>11</v>
      </c>
      <c r="H3" s="96">
        <v>14</v>
      </c>
      <c r="I3" s="96">
        <v>0</v>
      </c>
      <c r="J3" s="96">
        <v>51</v>
      </c>
    </row>
    <row r="4" spans="1:10" x14ac:dyDescent="0.25">
      <c r="A4" s="17" t="s">
        <v>103</v>
      </c>
      <c r="B4" s="96">
        <v>8</v>
      </c>
      <c r="C4" s="96">
        <v>1</v>
      </c>
      <c r="D4" s="96">
        <v>73</v>
      </c>
      <c r="E4" s="96">
        <v>57</v>
      </c>
      <c r="F4" s="96">
        <v>62</v>
      </c>
      <c r="G4" s="96">
        <v>49</v>
      </c>
      <c r="H4" s="96">
        <v>14</v>
      </c>
      <c r="I4" s="96">
        <v>0</v>
      </c>
      <c r="J4" s="96">
        <v>264</v>
      </c>
    </row>
    <row r="5" spans="1:10" x14ac:dyDescent="0.25">
      <c r="A5" s="22" t="s">
        <v>8</v>
      </c>
      <c r="B5" s="76">
        <f>SUM(B2:B4)</f>
        <v>30</v>
      </c>
      <c r="C5" s="76">
        <f t="shared" ref="C5:I5" si="0">SUM(C2:C4)</f>
        <v>26</v>
      </c>
      <c r="D5" s="76">
        <f t="shared" si="0"/>
        <v>147</v>
      </c>
      <c r="E5" s="76">
        <f t="shared" si="0"/>
        <v>147</v>
      </c>
      <c r="F5" s="76">
        <f t="shared" si="0"/>
        <v>176</v>
      </c>
      <c r="G5" s="76">
        <f t="shared" si="0"/>
        <v>189</v>
      </c>
      <c r="H5" s="76">
        <f t="shared" si="0"/>
        <v>132</v>
      </c>
      <c r="I5" s="76">
        <f t="shared" si="0"/>
        <v>15</v>
      </c>
      <c r="J5" s="76">
        <f>SUM(J2:J4)</f>
        <v>862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41" t="s">
        <v>75</v>
      </c>
      <c r="C1" s="141"/>
      <c r="D1" s="144" t="s">
        <v>76</v>
      </c>
      <c r="E1" s="144"/>
    </row>
    <row r="2" spans="1:5" x14ac:dyDescent="0.25">
      <c r="A2" s="107" t="s">
        <v>63</v>
      </c>
      <c r="B2" s="107" t="s">
        <v>64</v>
      </c>
      <c r="C2" s="107" t="s">
        <v>1</v>
      </c>
      <c r="D2" s="107" t="s">
        <v>3</v>
      </c>
      <c r="E2" s="107" t="s">
        <v>1</v>
      </c>
    </row>
    <row r="3" spans="1:5" x14ac:dyDescent="0.25">
      <c r="A3" s="18" t="s">
        <v>101</v>
      </c>
      <c r="B3" s="101">
        <v>0</v>
      </c>
      <c r="C3" s="101">
        <v>866</v>
      </c>
      <c r="D3" s="103">
        <v>0</v>
      </c>
      <c r="E3" s="103">
        <v>228</v>
      </c>
    </row>
    <row r="4" spans="1:5" x14ac:dyDescent="0.25">
      <c r="A4" s="18" t="s">
        <v>102</v>
      </c>
      <c r="B4" s="101">
        <v>0</v>
      </c>
      <c r="C4" s="101">
        <v>44</v>
      </c>
      <c r="D4" s="103">
        <v>0</v>
      </c>
      <c r="E4" s="103">
        <v>58</v>
      </c>
    </row>
    <row r="5" spans="1:5" x14ac:dyDescent="0.25">
      <c r="A5" s="17" t="s">
        <v>103</v>
      </c>
      <c r="B5" s="94">
        <v>0</v>
      </c>
      <c r="C5" s="94">
        <v>355</v>
      </c>
      <c r="D5" s="103">
        <v>0</v>
      </c>
      <c r="E5" s="103">
        <v>173</v>
      </c>
    </row>
    <row r="6" spans="1:5" x14ac:dyDescent="0.25">
      <c r="A6" s="22" t="s">
        <v>8</v>
      </c>
      <c r="B6" s="102" t="s">
        <v>196</v>
      </c>
      <c r="C6" s="102">
        <f>SUM(C3:C5)</f>
        <v>1265</v>
      </c>
      <c r="D6" s="102">
        <f t="shared" ref="D6:E6" si="0">SUM(D3:D5)</f>
        <v>0</v>
      </c>
      <c r="E6" s="102">
        <f t="shared" si="0"/>
        <v>459</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4.7109375" customWidth="1"/>
    <col min="2" max="4" width="14.7109375" customWidth="1"/>
  </cols>
  <sheetData>
    <row r="1" spans="1:4" ht="73.5" customHeight="1" x14ac:dyDescent="0.25">
      <c r="A1" s="145" t="s">
        <v>212</v>
      </c>
      <c r="B1" s="145"/>
      <c r="C1" s="145"/>
      <c r="D1" s="145"/>
    </row>
    <row r="2" spans="1:4" ht="22.5" customHeight="1" x14ac:dyDescent="0.25">
      <c r="A2" s="136" t="s">
        <v>81</v>
      </c>
      <c r="B2" s="136"/>
      <c r="C2" s="136"/>
      <c r="D2" s="136"/>
    </row>
    <row r="3" spans="1:4" ht="18.75" customHeight="1" x14ac:dyDescent="0.25">
      <c r="A3" s="136" t="s">
        <v>82</v>
      </c>
      <c r="B3" s="136"/>
      <c r="C3" s="136"/>
      <c r="D3" s="136"/>
    </row>
    <row r="4" spans="1:4" ht="18.75" customHeight="1" x14ac:dyDescent="0.25">
      <c r="A4" s="142" t="s">
        <v>83</v>
      </c>
      <c r="B4" s="143"/>
      <c r="C4" s="143"/>
      <c r="D4" s="143"/>
    </row>
    <row r="5" spans="1:4" ht="18.75" customHeight="1" x14ac:dyDescent="0.25">
      <c r="A5" s="136" t="s">
        <v>84</v>
      </c>
      <c r="B5" s="136"/>
      <c r="C5" s="136"/>
      <c r="D5" s="136"/>
    </row>
    <row r="6" spans="1:4" ht="18" customHeight="1" x14ac:dyDescent="0.25">
      <c r="A6" s="136" t="s">
        <v>85</v>
      </c>
      <c r="B6" s="136"/>
      <c r="C6" s="136"/>
      <c r="D6" s="136"/>
    </row>
    <row r="7" spans="1:4" ht="22.5" customHeight="1" x14ac:dyDescent="0.25">
      <c r="A7" s="136" t="s">
        <v>86</v>
      </c>
      <c r="B7" s="136"/>
      <c r="C7" s="136"/>
      <c r="D7" s="136"/>
    </row>
    <row r="8" spans="1:4" ht="33.75" customHeight="1" x14ac:dyDescent="0.25">
      <c r="A8" s="137" t="s">
        <v>12</v>
      </c>
      <c r="B8" s="137"/>
      <c r="C8" s="137"/>
      <c r="D8" s="13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D5" sqref="A1:D5"/>
    </sheetView>
  </sheetViews>
  <sheetFormatPr defaultRowHeight="15" x14ac:dyDescent="0.25"/>
  <cols>
    <col min="1" max="1" width="24.7109375" customWidth="1"/>
    <col min="2" max="4" width="14.7109375" customWidth="1"/>
  </cols>
  <sheetData>
    <row r="1" spans="1:4" x14ac:dyDescent="0.25">
      <c r="A1" s="107" t="s">
        <v>63</v>
      </c>
      <c r="B1" s="107" t="s">
        <v>64</v>
      </c>
      <c r="C1" s="107" t="s">
        <v>1</v>
      </c>
      <c r="D1" s="107" t="s">
        <v>8</v>
      </c>
    </row>
    <row r="2" spans="1:4" x14ac:dyDescent="0.25">
      <c r="A2" s="26" t="s">
        <v>124</v>
      </c>
      <c r="B2" s="103">
        <v>0</v>
      </c>
      <c r="C2" s="96">
        <v>67813</v>
      </c>
      <c r="D2" s="96">
        <v>67813</v>
      </c>
    </row>
    <row r="3" spans="1:4" x14ac:dyDescent="0.25">
      <c r="A3" s="26" t="s">
        <v>125</v>
      </c>
      <c r="B3" s="103">
        <v>0</v>
      </c>
      <c r="C3" s="96">
        <v>1830</v>
      </c>
      <c r="D3" s="96">
        <v>1830</v>
      </c>
    </row>
    <row r="4" spans="1:4" x14ac:dyDescent="0.25">
      <c r="A4" s="26" t="s">
        <v>126</v>
      </c>
      <c r="B4" s="103">
        <v>0</v>
      </c>
      <c r="C4" s="96">
        <v>10030</v>
      </c>
      <c r="D4" s="96">
        <v>10030</v>
      </c>
    </row>
    <row r="5" spans="1:4" ht="15.75" customHeight="1" x14ac:dyDescent="0.25">
      <c r="A5" s="22" t="s">
        <v>8</v>
      </c>
      <c r="B5" s="103" t="s">
        <v>195</v>
      </c>
      <c r="C5" s="95">
        <f>SUM(C2:C4)</f>
        <v>79673</v>
      </c>
      <c r="D5" s="95">
        <f>SUM(D2:D4)</f>
        <v>79673</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I2" sqref="A1:I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107" t="s">
        <v>63</v>
      </c>
      <c r="B1" s="37" t="s">
        <v>25</v>
      </c>
      <c r="C1" s="37" t="s">
        <v>68</v>
      </c>
      <c r="D1" s="37" t="s">
        <v>23</v>
      </c>
      <c r="E1" s="37" t="s">
        <v>24</v>
      </c>
      <c r="F1" s="37" t="s">
        <v>69</v>
      </c>
      <c r="G1" s="37" t="s">
        <v>26</v>
      </c>
      <c r="H1" s="37" t="s">
        <v>70</v>
      </c>
      <c r="I1" s="37" t="s">
        <v>8</v>
      </c>
    </row>
    <row r="2" spans="1:9" ht="15.75" thickBot="1" x14ac:dyDescent="0.3">
      <c r="A2" s="27" t="s">
        <v>127</v>
      </c>
      <c r="B2" s="97">
        <v>22744</v>
      </c>
      <c r="C2" s="97">
        <v>17405</v>
      </c>
      <c r="D2" s="97">
        <v>3945</v>
      </c>
      <c r="E2" s="97">
        <v>11240</v>
      </c>
      <c r="F2" s="97">
        <v>9085</v>
      </c>
      <c r="G2" s="97">
        <v>5068</v>
      </c>
      <c r="H2" s="97">
        <v>10186</v>
      </c>
      <c r="I2" s="98">
        <v>79673</v>
      </c>
    </row>
  </sheetData>
  <pageMargins left="0.7" right="0.7" top="0.75" bottom="0.75" header="0.3" footer="0.3"/>
  <pageSetup orientation="portrait" horizontalDpi="0"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topLeftCell="E1" workbookViewId="0">
      <selection activeCell="H13" sqref="H13"/>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107" t="s">
        <v>63</v>
      </c>
      <c r="B1" s="37" t="s">
        <v>72</v>
      </c>
      <c r="C1" s="37" t="s">
        <v>27</v>
      </c>
      <c r="D1" s="37" t="s">
        <v>28</v>
      </c>
      <c r="E1" s="37" t="s">
        <v>29</v>
      </c>
      <c r="F1" s="37" t="s">
        <v>30</v>
      </c>
      <c r="G1" s="7" t="s">
        <v>31</v>
      </c>
      <c r="H1" s="8" t="s">
        <v>73</v>
      </c>
      <c r="I1" s="8" t="s">
        <v>74</v>
      </c>
      <c r="J1" s="8" t="s">
        <v>8</v>
      </c>
    </row>
    <row r="2" spans="1:10" ht="15.75" thickBot="1" x14ac:dyDescent="0.3">
      <c r="A2" s="28" t="s">
        <v>128</v>
      </c>
      <c r="B2" s="99">
        <v>6102</v>
      </c>
      <c r="C2" s="99">
        <v>6255</v>
      </c>
      <c r="D2" s="99">
        <v>20912</v>
      </c>
      <c r="E2" s="99">
        <v>13183</v>
      </c>
      <c r="F2" s="99">
        <v>16119</v>
      </c>
      <c r="G2" s="99">
        <v>10678</v>
      </c>
      <c r="H2" s="99">
        <v>5915</v>
      </c>
      <c r="I2" s="99">
        <v>508</v>
      </c>
      <c r="J2" s="100">
        <v>79673</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E6" sqref="A1:E6"/>
    </sheetView>
  </sheetViews>
  <sheetFormatPr defaultRowHeight="15" x14ac:dyDescent="0.25"/>
  <cols>
    <col min="1" max="1" width="24.7109375" customWidth="1"/>
    <col min="2" max="5" width="12.7109375" customWidth="1"/>
  </cols>
  <sheetData>
    <row r="1" spans="1:5" ht="15.75" x14ac:dyDescent="0.25">
      <c r="A1" s="23"/>
      <c r="B1" s="141" t="s">
        <v>75</v>
      </c>
      <c r="C1" s="141"/>
      <c r="D1" s="144" t="s">
        <v>76</v>
      </c>
      <c r="E1" s="144"/>
    </row>
    <row r="2" spans="1:5" x14ac:dyDescent="0.25">
      <c r="A2" s="107" t="s">
        <v>63</v>
      </c>
      <c r="B2" s="107" t="s">
        <v>64</v>
      </c>
      <c r="C2" s="107" t="s">
        <v>1</v>
      </c>
      <c r="D2" s="107" t="s">
        <v>3</v>
      </c>
      <c r="E2" s="107" t="s">
        <v>1</v>
      </c>
    </row>
    <row r="3" spans="1:5" x14ac:dyDescent="0.25">
      <c r="A3" s="26" t="s">
        <v>101</v>
      </c>
      <c r="B3" s="101">
        <v>0</v>
      </c>
      <c r="C3" s="101">
        <v>103999</v>
      </c>
      <c r="D3" s="101">
        <v>0</v>
      </c>
      <c r="E3" s="101">
        <v>31627</v>
      </c>
    </row>
    <row r="4" spans="1:5" x14ac:dyDescent="0.25">
      <c r="A4" s="26" t="s">
        <v>102</v>
      </c>
      <c r="B4" s="101">
        <v>0</v>
      </c>
      <c r="C4" s="101">
        <v>2499</v>
      </c>
      <c r="D4" s="101">
        <v>0</v>
      </c>
      <c r="E4" s="101">
        <v>1162</v>
      </c>
    </row>
    <row r="5" spans="1:5" x14ac:dyDescent="0.25">
      <c r="A5" s="26" t="s">
        <v>103</v>
      </c>
      <c r="B5" s="101">
        <v>0</v>
      </c>
      <c r="C5" s="101">
        <v>13231</v>
      </c>
      <c r="D5" s="101">
        <v>0</v>
      </c>
      <c r="E5" s="101">
        <v>6828</v>
      </c>
    </row>
    <row r="6" spans="1:5" x14ac:dyDescent="0.25">
      <c r="A6" s="22" t="s">
        <v>8</v>
      </c>
      <c r="B6" s="102" t="s">
        <v>196</v>
      </c>
      <c r="C6" s="102">
        <f>SUM(C3:C5)</f>
        <v>119729</v>
      </c>
      <c r="D6" s="102">
        <f t="shared" ref="D6:E6" si="0">SUM(D3:D5)</f>
        <v>0</v>
      </c>
      <c r="E6" s="102">
        <f t="shared" si="0"/>
        <v>39617</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B18" sqref="B18"/>
    </sheetView>
  </sheetViews>
  <sheetFormatPr defaultRowHeight="15" x14ac:dyDescent="0.25"/>
  <cols>
    <col min="1" max="1" width="24.7109375" customWidth="1"/>
    <col min="2" max="4" width="14.7109375" customWidth="1"/>
  </cols>
  <sheetData>
    <row r="1" spans="1:4" ht="87.75" customHeight="1" x14ac:dyDescent="0.25">
      <c r="A1" s="136" t="s">
        <v>214</v>
      </c>
      <c r="B1" s="136"/>
      <c r="C1" s="136"/>
      <c r="D1" s="136"/>
    </row>
    <row r="2" spans="1:4" ht="22.5" customHeight="1" x14ac:dyDescent="0.25">
      <c r="A2" s="136" t="s">
        <v>81</v>
      </c>
      <c r="B2" s="136"/>
      <c r="C2" s="136"/>
      <c r="D2" s="136"/>
    </row>
    <row r="3" spans="1:4" ht="18.75" customHeight="1" x14ac:dyDescent="0.25">
      <c r="A3" s="136" t="s">
        <v>82</v>
      </c>
      <c r="B3" s="136"/>
      <c r="C3" s="136"/>
      <c r="D3" s="136"/>
    </row>
    <row r="4" spans="1:4" ht="18.75" customHeight="1" x14ac:dyDescent="0.25">
      <c r="A4" s="142" t="s">
        <v>83</v>
      </c>
      <c r="B4" s="143"/>
      <c r="C4" s="143"/>
      <c r="D4" s="143"/>
    </row>
    <row r="5" spans="1:4" ht="18.75" customHeight="1" x14ac:dyDescent="0.25">
      <c r="A5" s="136" t="s">
        <v>84</v>
      </c>
      <c r="B5" s="136"/>
      <c r="C5" s="136"/>
      <c r="D5" s="136"/>
    </row>
    <row r="6" spans="1:4" ht="18" customHeight="1" x14ac:dyDescent="0.25">
      <c r="A6" s="136" t="s">
        <v>85</v>
      </c>
      <c r="B6" s="136"/>
      <c r="C6" s="136"/>
      <c r="D6" s="136"/>
    </row>
    <row r="7" spans="1:4" ht="22.5" customHeight="1" x14ac:dyDescent="0.25">
      <c r="A7" s="136" t="s">
        <v>86</v>
      </c>
      <c r="B7" s="136"/>
      <c r="C7" s="136"/>
      <c r="D7" s="136"/>
    </row>
    <row r="8" spans="1:4" ht="33.75" customHeight="1" x14ac:dyDescent="0.25">
      <c r="A8" s="137" t="s">
        <v>12</v>
      </c>
      <c r="B8" s="137"/>
      <c r="C8" s="137"/>
      <c r="D8" s="137"/>
    </row>
  </sheetData>
  <mergeCells count="8">
    <mergeCell ref="A6:D6"/>
    <mergeCell ref="A7:D7"/>
    <mergeCell ref="A8:D8"/>
    <mergeCell ref="A1:D1"/>
    <mergeCell ref="A2:D2"/>
    <mergeCell ref="A3:D3"/>
    <mergeCell ref="A4:D4"/>
    <mergeCell ref="A5:D5"/>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C18" sqref="C18"/>
    </sheetView>
  </sheetViews>
  <sheetFormatPr defaultRowHeight="15" x14ac:dyDescent="0.25"/>
  <cols>
    <col min="1" max="1" width="20.7109375" style="5" bestFit="1" customWidth="1"/>
    <col min="2" max="4" width="14.7109375" style="5" customWidth="1"/>
    <col min="5" max="16384" width="9.140625" style="5"/>
  </cols>
  <sheetData>
    <row r="1" spans="1:4" ht="15.75" x14ac:dyDescent="0.25">
      <c r="A1" s="108" t="s">
        <v>133</v>
      </c>
      <c r="B1" s="37" t="s">
        <v>134</v>
      </c>
      <c r="C1" s="37" t="s">
        <v>1</v>
      </c>
      <c r="D1" s="37" t="s">
        <v>8</v>
      </c>
    </row>
    <row r="2" spans="1:4" x14ac:dyDescent="0.25">
      <c r="A2" s="10" t="s">
        <v>211</v>
      </c>
      <c r="B2" s="104">
        <v>2471130.9821191002</v>
      </c>
      <c r="C2" s="104">
        <v>5355301.2338339007</v>
      </c>
      <c r="D2" s="104">
        <v>7826432.2159531005</v>
      </c>
    </row>
    <row r="3" spans="1:4" x14ac:dyDescent="0.25">
      <c r="A3" s="11" t="s">
        <v>135</v>
      </c>
      <c r="B3" s="103">
        <v>0</v>
      </c>
      <c r="C3" s="103">
        <v>111360.9969344</v>
      </c>
      <c r="D3" s="103">
        <v>111360.9969344</v>
      </c>
    </row>
    <row r="4" spans="1:4" x14ac:dyDescent="0.25">
      <c r="A4" s="11" t="s">
        <v>136</v>
      </c>
      <c r="B4" s="103">
        <v>1090322.5114130999</v>
      </c>
      <c r="C4" s="103">
        <v>2624874.0618284</v>
      </c>
      <c r="D4" s="103">
        <v>3715196.5732415002</v>
      </c>
    </row>
    <row r="5" spans="1:4" x14ac:dyDescent="0.25">
      <c r="A5" s="11" t="s">
        <v>137</v>
      </c>
      <c r="B5" s="103">
        <v>1367072.0921441</v>
      </c>
      <c r="C5" s="103">
        <v>2401580.5306810001</v>
      </c>
      <c r="D5" s="103">
        <v>3768652.6228251001</v>
      </c>
    </row>
    <row r="6" spans="1:4" x14ac:dyDescent="0.25">
      <c r="A6" s="11" t="s">
        <v>138</v>
      </c>
      <c r="B6" s="103">
        <v>13736.378562</v>
      </c>
      <c r="C6" s="103">
        <v>217485.64439</v>
      </c>
      <c r="D6" s="103">
        <v>231222.022952</v>
      </c>
    </row>
    <row r="7" spans="1:4" x14ac:dyDescent="0.25">
      <c r="A7" s="10" t="s">
        <v>36</v>
      </c>
      <c r="B7" s="104">
        <v>0</v>
      </c>
      <c r="C7" s="104">
        <v>797295.83258259995</v>
      </c>
      <c r="D7" s="104">
        <v>797295.83258259995</v>
      </c>
    </row>
    <row r="8" spans="1:4" ht="26.25" x14ac:dyDescent="0.25">
      <c r="A8" s="11" t="s">
        <v>144</v>
      </c>
      <c r="B8" s="103">
        <v>0</v>
      </c>
      <c r="C8" s="103">
        <v>43844.749902000003</v>
      </c>
      <c r="D8" s="103">
        <v>43844.749902000003</v>
      </c>
    </row>
    <row r="9" spans="1:4" x14ac:dyDescent="0.25">
      <c r="A9" s="11" t="s">
        <v>139</v>
      </c>
      <c r="B9" s="103">
        <v>0</v>
      </c>
      <c r="C9" s="103">
        <v>753451.0826806</v>
      </c>
      <c r="D9" s="103">
        <v>753451.0826806</v>
      </c>
    </row>
    <row r="10" spans="1:4" x14ac:dyDescent="0.25">
      <c r="A10" s="10" t="s">
        <v>8</v>
      </c>
      <c r="B10" s="104">
        <v>2471130.9821191002</v>
      </c>
      <c r="C10" s="104">
        <v>6152597.0664165001</v>
      </c>
      <c r="D10" s="104">
        <v>8623728.0485357009</v>
      </c>
    </row>
    <row r="11" spans="1:4" ht="66.75" customHeight="1" x14ac:dyDescent="0.25"/>
    <row r="12" spans="1:4" ht="15.95" customHeight="1" x14ac:dyDescent="0.25"/>
    <row r="13" spans="1:4" ht="15.95" customHeight="1" x14ac:dyDescent="0.25"/>
    <row r="14" spans="1:4" ht="29.25" customHeight="1" x14ac:dyDescent="0.25"/>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B18" sqref="B18"/>
    </sheetView>
  </sheetViews>
  <sheetFormatPr defaultRowHeight="15" x14ac:dyDescent="0.25"/>
  <cols>
    <col min="1" max="1" width="20.7109375" style="5" bestFit="1" customWidth="1"/>
    <col min="2" max="5" width="12.7109375" style="5" customWidth="1"/>
    <col min="6" max="16384" width="9.140625" style="5"/>
  </cols>
  <sheetData>
    <row r="1" spans="1:5" ht="15.75" x14ac:dyDescent="0.25">
      <c r="A1" s="37" t="s">
        <v>133</v>
      </c>
      <c r="B1" s="37" t="s">
        <v>199</v>
      </c>
      <c r="C1" s="37" t="s">
        <v>39</v>
      </c>
      <c r="D1" s="37" t="s">
        <v>36</v>
      </c>
      <c r="E1" s="37" t="s">
        <v>8</v>
      </c>
    </row>
    <row r="2" spans="1:5" x14ac:dyDescent="0.25">
      <c r="A2" s="10" t="s">
        <v>33</v>
      </c>
      <c r="B2" s="104">
        <v>43559</v>
      </c>
      <c r="C2" s="104">
        <v>412858</v>
      </c>
      <c r="D2" s="104">
        <v>409004</v>
      </c>
      <c r="E2" s="104">
        <v>865421</v>
      </c>
    </row>
    <row r="3" spans="1:5" x14ac:dyDescent="0.25">
      <c r="A3" s="11" t="s">
        <v>136</v>
      </c>
      <c r="B3" s="103">
        <v>0</v>
      </c>
      <c r="C3" s="103">
        <v>0</v>
      </c>
      <c r="D3" s="103">
        <v>403233</v>
      </c>
      <c r="E3" s="103">
        <v>403233</v>
      </c>
    </row>
    <row r="4" spans="1:5" x14ac:dyDescent="0.25">
      <c r="A4" s="11" t="s">
        <v>141</v>
      </c>
      <c r="B4" s="96">
        <v>43559</v>
      </c>
      <c r="C4" s="96">
        <v>412858</v>
      </c>
      <c r="D4" s="96">
        <v>5771</v>
      </c>
      <c r="E4" s="103">
        <v>462188</v>
      </c>
    </row>
    <row r="5" spans="1:5" x14ac:dyDescent="0.25">
      <c r="A5" s="10" t="s">
        <v>35</v>
      </c>
      <c r="B5" s="104">
        <v>626717</v>
      </c>
      <c r="C5" s="104">
        <v>2580346</v>
      </c>
      <c r="D5" s="104">
        <v>3753948</v>
      </c>
      <c r="E5" s="104">
        <v>6961011</v>
      </c>
    </row>
    <row r="6" spans="1:5" x14ac:dyDescent="0.25">
      <c r="A6" s="11" t="s">
        <v>135</v>
      </c>
      <c r="B6" s="103">
        <v>0</v>
      </c>
      <c r="C6" s="103">
        <v>0</v>
      </c>
      <c r="D6" s="103">
        <v>111361</v>
      </c>
      <c r="E6" s="103">
        <v>111361</v>
      </c>
    </row>
    <row r="7" spans="1:5" x14ac:dyDescent="0.25">
      <c r="A7" s="11" t="s">
        <v>136</v>
      </c>
      <c r="B7" s="103">
        <v>0</v>
      </c>
      <c r="C7" s="103">
        <v>0</v>
      </c>
      <c r="D7" s="103">
        <v>3311964</v>
      </c>
      <c r="E7" s="103">
        <v>3311964</v>
      </c>
    </row>
    <row r="8" spans="1:5" x14ac:dyDescent="0.25">
      <c r="A8" s="11" t="s">
        <v>137</v>
      </c>
      <c r="B8" s="103">
        <v>626717</v>
      </c>
      <c r="C8" s="103">
        <v>2580346</v>
      </c>
      <c r="D8" s="103">
        <v>99401</v>
      </c>
      <c r="E8" s="103">
        <v>3306464</v>
      </c>
    </row>
    <row r="9" spans="1:5" x14ac:dyDescent="0.25">
      <c r="A9" s="11" t="s">
        <v>138</v>
      </c>
      <c r="B9" s="104">
        <v>0</v>
      </c>
      <c r="C9" s="103">
        <v>0</v>
      </c>
      <c r="D9" s="103">
        <v>231222</v>
      </c>
      <c r="E9" s="103">
        <v>231222</v>
      </c>
    </row>
    <row r="10" spans="1:5" x14ac:dyDescent="0.25">
      <c r="A10" s="10" t="s">
        <v>66</v>
      </c>
      <c r="B10" s="104">
        <v>0</v>
      </c>
      <c r="C10" s="104">
        <v>0</v>
      </c>
      <c r="D10" s="62">
        <v>797295</v>
      </c>
      <c r="E10" s="104">
        <v>797295</v>
      </c>
    </row>
    <row r="11" spans="1:5" x14ac:dyDescent="0.25">
      <c r="A11" s="4" t="s">
        <v>8</v>
      </c>
      <c r="B11" s="104">
        <v>670276</v>
      </c>
      <c r="C11" s="104">
        <v>2993204</v>
      </c>
      <c r="D11" s="104">
        <v>4960247</v>
      </c>
      <c r="E11" s="104">
        <v>8623727</v>
      </c>
    </row>
    <row r="12" spans="1:5" x14ac:dyDescent="0.25">
      <c r="A12" s="146" t="s">
        <v>142</v>
      </c>
      <c r="B12" s="147"/>
      <c r="C12" s="147"/>
      <c r="D12" s="147"/>
      <c r="E12" s="148"/>
    </row>
    <row r="13" spans="1:5" ht="15.95" customHeight="1" x14ac:dyDescent="0.25"/>
    <row r="14" spans="1:5" ht="15.95" customHeight="1" x14ac:dyDescent="0.25"/>
    <row r="15" spans="1:5" ht="18.75" customHeight="1" x14ac:dyDescent="0.25"/>
    <row r="16" spans="1:5" ht="30" customHeight="1" x14ac:dyDescent="0.25"/>
    <row r="17" ht="27.75" customHeight="1" x14ac:dyDescent="0.25"/>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14" sqref="H14"/>
    </sheetView>
  </sheetViews>
  <sheetFormatPr defaultRowHeight="15" x14ac:dyDescent="0.25"/>
  <cols>
    <col min="1" max="1" width="20.7109375" style="34" customWidth="1"/>
    <col min="2" max="2" width="12" style="34" customWidth="1"/>
    <col min="3" max="4" width="11.7109375" style="34" customWidth="1"/>
    <col min="5" max="5" width="12.5703125" style="34" customWidth="1"/>
    <col min="6" max="6" width="12.28515625" style="34" customWidth="1"/>
    <col min="7" max="16384" width="9.140625" style="34"/>
  </cols>
  <sheetData>
    <row r="1" spans="1:6" s="33" customFormat="1" ht="20.25" customHeight="1" x14ac:dyDescent="0.2">
      <c r="A1" s="67"/>
      <c r="B1" s="105" t="s">
        <v>202</v>
      </c>
      <c r="C1" s="105" t="s">
        <v>205</v>
      </c>
      <c r="D1" s="105" t="s">
        <v>206</v>
      </c>
      <c r="E1" s="105" t="s">
        <v>208</v>
      </c>
      <c r="F1" s="105" t="s">
        <v>209</v>
      </c>
    </row>
    <row r="2" spans="1:6" s="33" customFormat="1" ht="12.75" x14ac:dyDescent="0.2">
      <c r="A2" s="68" t="s">
        <v>52</v>
      </c>
      <c r="B2" s="66">
        <v>23206</v>
      </c>
      <c r="C2" s="66">
        <v>41604</v>
      </c>
      <c r="D2" s="66">
        <v>43369</v>
      </c>
      <c r="E2" s="66">
        <v>22456.5</v>
      </c>
      <c r="F2" s="66">
        <f>SUM(F3:F4)</f>
        <v>39353</v>
      </c>
    </row>
    <row r="3" spans="1:6" s="33" customFormat="1" ht="12.75" x14ac:dyDescent="0.2">
      <c r="A3" s="69" t="s">
        <v>177</v>
      </c>
      <c r="B3" s="64">
        <v>17727</v>
      </c>
      <c r="C3" s="64">
        <v>35949</v>
      </c>
      <c r="D3" s="64">
        <v>38283</v>
      </c>
      <c r="E3" s="64">
        <v>19079.5</v>
      </c>
      <c r="F3" s="64">
        <v>33455</v>
      </c>
    </row>
    <row r="4" spans="1:6" s="33" customFormat="1" ht="12.75" x14ac:dyDescent="0.2">
      <c r="A4" s="69" t="s">
        <v>178</v>
      </c>
      <c r="B4" s="64">
        <v>5479</v>
      </c>
      <c r="C4" s="64">
        <v>5655</v>
      </c>
      <c r="D4" s="64">
        <v>5086</v>
      </c>
      <c r="E4" s="64">
        <v>3377</v>
      </c>
      <c r="F4" s="64">
        <v>5898</v>
      </c>
    </row>
    <row r="5" spans="1:6" s="33" customFormat="1" ht="12.75" x14ac:dyDescent="0.2">
      <c r="A5" s="63" t="s">
        <v>2</v>
      </c>
      <c r="B5" s="66">
        <v>935</v>
      </c>
      <c r="C5" s="66">
        <v>861</v>
      </c>
      <c r="D5" s="66">
        <v>1129</v>
      </c>
      <c r="E5" s="66">
        <v>674</v>
      </c>
      <c r="F5" s="66">
        <f>SUM(F6:F7)</f>
        <v>862</v>
      </c>
    </row>
    <row r="6" spans="1:6" s="33" customFormat="1" ht="12.75" x14ac:dyDescent="0.2">
      <c r="A6" s="69" t="s">
        <v>179</v>
      </c>
      <c r="B6" s="65" t="s">
        <v>180</v>
      </c>
      <c r="C6" s="65" t="s">
        <v>180</v>
      </c>
      <c r="D6" s="65" t="s">
        <v>180</v>
      </c>
      <c r="E6" s="65" t="s">
        <v>180</v>
      </c>
      <c r="F6" s="65" t="s">
        <v>180</v>
      </c>
    </row>
    <row r="7" spans="1:6" s="33" customFormat="1" ht="12.75" x14ac:dyDescent="0.2">
      <c r="A7" s="69" t="s">
        <v>178</v>
      </c>
      <c r="B7" s="64">
        <v>935</v>
      </c>
      <c r="C7" s="64">
        <v>861</v>
      </c>
      <c r="D7" s="64">
        <v>1129</v>
      </c>
      <c r="E7" s="64">
        <v>674</v>
      </c>
      <c r="F7" s="64">
        <v>862</v>
      </c>
    </row>
    <row r="8" spans="1:6" s="33" customFormat="1" ht="12.75" x14ac:dyDescent="0.2">
      <c r="A8" s="63" t="s">
        <v>5</v>
      </c>
      <c r="B8" s="66">
        <v>6429</v>
      </c>
      <c r="C8" s="66">
        <v>5526</v>
      </c>
      <c r="D8" s="66">
        <v>6561.5</v>
      </c>
      <c r="E8" s="66">
        <v>8516</v>
      </c>
      <c r="F8" s="66">
        <f>SUM(F9:F10)</f>
        <v>8462</v>
      </c>
    </row>
    <row r="9" spans="1:6" s="33" customFormat="1" ht="12.75" x14ac:dyDescent="0.2">
      <c r="A9" s="69" t="s">
        <v>179</v>
      </c>
      <c r="B9" s="64">
        <v>6326</v>
      </c>
      <c r="C9" s="64">
        <v>5364</v>
      </c>
      <c r="D9" s="64">
        <v>6466.5</v>
      </c>
      <c r="E9" s="64">
        <v>8398</v>
      </c>
      <c r="F9" s="64">
        <v>8377</v>
      </c>
    </row>
    <row r="10" spans="1:6" s="33" customFormat="1" ht="12.75" x14ac:dyDescent="0.2">
      <c r="A10" s="69" t="s">
        <v>178</v>
      </c>
      <c r="B10" s="64">
        <v>103</v>
      </c>
      <c r="C10" s="64">
        <v>162</v>
      </c>
      <c r="D10" s="64">
        <v>95</v>
      </c>
      <c r="E10" s="64">
        <v>118</v>
      </c>
      <c r="F10" s="64">
        <v>85</v>
      </c>
    </row>
    <row r="11" spans="1:6" s="33" customFormat="1" ht="12.75" x14ac:dyDescent="0.2">
      <c r="A11" s="70" t="s">
        <v>189</v>
      </c>
      <c r="B11" s="64" t="s">
        <v>4</v>
      </c>
      <c r="C11" s="64" t="s">
        <v>4</v>
      </c>
      <c r="D11" s="64" t="s">
        <v>4</v>
      </c>
      <c r="E11" s="64" t="s">
        <v>4</v>
      </c>
      <c r="F11" s="64" t="s">
        <v>4</v>
      </c>
    </row>
    <row r="12" spans="1:6" s="33" customFormat="1" ht="12.75" x14ac:dyDescent="0.2">
      <c r="A12" s="69" t="s">
        <v>179</v>
      </c>
      <c r="B12" s="90" t="s">
        <v>4</v>
      </c>
      <c r="C12" s="90" t="s">
        <v>4</v>
      </c>
      <c r="D12" s="90" t="s">
        <v>4</v>
      </c>
      <c r="E12" s="90" t="s">
        <v>4</v>
      </c>
      <c r="F12" s="90" t="s">
        <v>4</v>
      </c>
    </row>
    <row r="13" spans="1:6" s="33" customFormat="1" ht="12.75" x14ac:dyDescent="0.2">
      <c r="A13" s="69" t="s">
        <v>178</v>
      </c>
      <c r="B13" s="90" t="s">
        <v>4</v>
      </c>
      <c r="C13" s="90" t="s">
        <v>4</v>
      </c>
      <c r="D13" s="90" t="s">
        <v>4</v>
      </c>
      <c r="E13" s="90" t="s">
        <v>4</v>
      </c>
      <c r="F13" s="90" t="s">
        <v>4</v>
      </c>
    </row>
    <row r="14" spans="1:6" s="33" customFormat="1" ht="12.75" x14ac:dyDescent="0.2">
      <c r="A14" s="63" t="s">
        <v>6</v>
      </c>
      <c r="B14" s="89" t="s">
        <v>4</v>
      </c>
      <c r="C14" s="89" t="s">
        <v>4</v>
      </c>
      <c r="D14" s="89" t="s">
        <v>4</v>
      </c>
      <c r="E14" s="89" t="s">
        <v>4</v>
      </c>
      <c r="F14" s="89" t="s">
        <v>4</v>
      </c>
    </row>
    <row r="15" spans="1:6" s="33" customFormat="1" ht="12.75" x14ac:dyDescent="0.2">
      <c r="A15" s="69" t="s">
        <v>179</v>
      </c>
      <c r="B15" s="64" t="s">
        <v>4</v>
      </c>
      <c r="C15" s="64" t="s">
        <v>4</v>
      </c>
      <c r="D15" s="64" t="s">
        <v>4</v>
      </c>
      <c r="E15" s="64" t="s">
        <v>4</v>
      </c>
      <c r="F15" s="64" t="s">
        <v>4</v>
      </c>
    </row>
    <row r="16" spans="1:6" s="33" customFormat="1" ht="12.75" x14ac:dyDescent="0.2">
      <c r="A16" s="69" t="s">
        <v>178</v>
      </c>
      <c r="B16" s="64" t="s">
        <v>4</v>
      </c>
      <c r="C16" s="64" t="s">
        <v>4</v>
      </c>
      <c r="D16" s="64" t="s">
        <v>4</v>
      </c>
      <c r="E16" s="64" t="s">
        <v>4</v>
      </c>
      <c r="F16" s="64" t="s">
        <v>4</v>
      </c>
    </row>
    <row r="17" spans="1:6" s="33" customFormat="1" ht="12.75" x14ac:dyDescent="0.2">
      <c r="A17" s="63" t="s">
        <v>7</v>
      </c>
      <c r="B17" s="89" t="s">
        <v>4</v>
      </c>
      <c r="C17" s="89" t="s">
        <v>4</v>
      </c>
      <c r="D17" s="89" t="s">
        <v>4</v>
      </c>
      <c r="E17" s="89" t="s">
        <v>4</v>
      </c>
      <c r="F17" s="89" t="s">
        <v>4</v>
      </c>
    </row>
    <row r="18" spans="1:6" s="33" customFormat="1" ht="12.75" x14ac:dyDescent="0.2">
      <c r="A18" s="69" t="s">
        <v>179</v>
      </c>
      <c r="B18" s="64" t="s">
        <v>4</v>
      </c>
      <c r="C18" s="64" t="s">
        <v>4</v>
      </c>
      <c r="D18" s="64" t="s">
        <v>4</v>
      </c>
      <c r="E18" s="64" t="s">
        <v>4</v>
      </c>
      <c r="F18" s="64" t="s">
        <v>4</v>
      </c>
    </row>
    <row r="19" spans="1:6" s="33" customFormat="1" ht="12.75" x14ac:dyDescent="0.2">
      <c r="A19" s="69" t="s">
        <v>178</v>
      </c>
      <c r="B19" s="64" t="s">
        <v>4</v>
      </c>
      <c r="C19" s="64" t="s">
        <v>4</v>
      </c>
      <c r="D19" s="64" t="s">
        <v>4</v>
      </c>
      <c r="E19" s="64" t="s">
        <v>4</v>
      </c>
      <c r="F19" s="64" t="s">
        <v>4</v>
      </c>
    </row>
    <row r="20" spans="1:6" s="33" customFormat="1" ht="12.75" x14ac:dyDescent="0.2">
      <c r="A20" s="63" t="s">
        <v>8</v>
      </c>
      <c r="B20" s="66">
        <v>30570</v>
      </c>
      <c r="C20" s="66">
        <v>47991</v>
      </c>
      <c r="D20" s="66">
        <v>51059.5</v>
      </c>
      <c r="E20" s="66">
        <v>31646.5</v>
      </c>
      <c r="F20" s="66">
        <f>SUM(F2,F5,F8,)</f>
        <v>48677</v>
      </c>
    </row>
    <row r="21" spans="1:6" s="33" customFormat="1" ht="12.75" x14ac:dyDescent="0.2">
      <c r="A21" s="125"/>
      <c r="B21" s="126"/>
      <c r="C21" s="126"/>
      <c r="D21" s="126"/>
      <c r="E21" s="126"/>
      <c r="F21" s="127"/>
    </row>
    <row r="22" spans="1:6" s="33" customFormat="1" ht="54" customHeight="1" x14ac:dyDescent="0.2">
      <c r="A22" s="128" t="s">
        <v>190</v>
      </c>
      <c r="B22" s="128"/>
      <c r="C22" s="128"/>
      <c r="D22" s="128"/>
      <c r="E22" s="128"/>
      <c r="F22" s="128"/>
    </row>
    <row r="23" spans="1:6" s="33" customFormat="1" ht="15.95" customHeight="1" x14ac:dyDescent="0.2">
      <c r="A23" s="128" t="s">
        <v>13</v>
      </c>
      <c r="B23" s="128"/>
      <c r="C23" s="128"/>
      <c r="D23" s="128"/>
      <c r="E23" s="128"/>
      <c r="F23" s="128"/>
    </row>
    <row r="24" spans="1:6" s="33" customFormat="1" ht="15.95" customHeight="1" x14ac:dyDescent="0.2">
      <c r="A24" s="128" t="s">
        <v>10</v>
      </c>
      <c r="B24" s="128"/>
      <c r="C24" s="128"/>
      <c r="D24" s="128"/>
      <c r="E24" s="128"/>
      <c r="F24" s="128"/>
    </row>
    <row r="25" spans="1:6" s="33" customFormat="1" ht="15.95" customHeight="1" x14ac:dyDescent="0.2">
      <c r="A25" s="128" t="s">
        <v>11</v>
      </c>
      <c r="B25" s="128"/>
      <c r="C25" s="128"/>
      <c r="D25" s="128"/>
      <c r="E25" s="128"/>
      <c r="F25" s="128"/>
    </row>
    <row r="26" spans="1:6" ht="30" customHeight="1" x14ac:dyDescent="0.25">
      <c r="A26" s="111" t="s">
        <v>12</v>
      </c>
      <c r="B26" s="112"/>
      <c r="C26" s="112"/>
      <c r="D26" s="112"/>
      <c r="E26" s="112"/>
      <c r="F26" s="11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D24" sqref="D24"/>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109" t="s">
        <v>0</v>
      </c>
      <c r="B1" s="149" t="s">
        <v>200</v>
      </c>
      <c r="C1" s="150"/>
      <c r="D1" s="149" t="s">
        <v>76</v>
      </c>
      <c r="E1" s="150"/>
    </row>
    <row r="2" spans="1:5" ht="15.75" x14ac:dyDescent="0.25">
      <c r="A2" s="37" t="s">
        <v>133</v>
      </c>
      <c r="B2" s="37" t="s">
        <v>134</v>
      </c>
      <c r="C2" s="37" t="s">
        <v>1</v>
      </c>
      <c r="D2" s="37" t="s">
        <v>3</v>
      </c>
      <c r="E2" s="37" t="s">
        <v>1</v>
      </c>
    </row>
    <row r="3" spans="1:5" x14ac:dyDescent="0.25">
      <c r="A3" s="10" t="s">
        <v>211</v>
      </c>
      <c r="B3" s="104">
        <v>3834461</v>
      </c>
      <c r="C3" s="104">
        <v>8389051</v>
      </c>
      <c r="D3" s="104">
        <v>1107802</v>
      </c>
      <c r="E3" s="104">
        <v>2321552</v>
      </c>
    </row>
    <row r="4" spans="1:5" x14ac:dyDescent="0.25">
      <c r="A4" s="11" t="s">
        <v>135</v>
      </c>
      <c r="B4" s="103">
        <v>0</v>
      </c>
      <c r="C4" s="103">
        <v>174706</v>
      </c>
      <c r="D4" s="103">
        <v>0</v>
      </c>
      <c r="E4" s="103">
        <v>48016</v>
      </c>
    </row>
    <row r="5" spans="1:5" x14ac:dyDescent="0.25">
      <c r="A5" s="11" t="s">
        <v>136</v>
      </c>
      <c r="B5" s="103">
        <v>1638791</v>
      </c>
      <c r="C5" s="103">
        <v>4233773</v>
      </c>
      <c r="D5" s="103">
        <v>541854</v>
      </c>
      <c r="E5" s="103">
        <v>1015975</v>
      </c>
    </row>
    <row r="6" spans="1:5" x14ac:dyDescent="0.25">
      <c r="A6" s="11" t="s">
        <v>137</v>
      </c>
      <c r="B6" s="103">
        <v>2173116</v>
      </c>
      <c r="C6" s="103">
        <v>3600771</v>
      </c>
      <c r="D6" s="103">
        <v>561029</v>
      </c>
      <c r="E6" s="103">
        <v>1202391</v>
      </c>
    </row>
    <row r="7" spans="1:5" x14ac:dyDescent="0.25">
      <c r="A7" s="11" t="s">
        <v>138</v>
      </c>
      <c r="B7" s="103">
        <v>22554</v>
      </c>
      <c r="C7" s="103">
        <v>379801</v>
      </c>
      <c r="D7" s="103">
        <v>4919</v>
      </c>
      <c r="E7" s="103">
        <v>55170</v>
      </c>
    </row>
    <row r="8" spans="1:5" x14ac:dyDescent="0.25">
      <c r="A8" s="10" t="s">
        <v>36</v>
      </c>
      <c r="B8" s="104">
        <v>0</v>
      </c>
      <c r="C8" s="104">
        <v>1094217</v>
      </c>
      <c r="D8" s="104">
        <v>0</v>
      </c>
      <c r="E8" s="104">
        <v>500375</v>
      </c>
    </row>
    <row r="9" spans="1:5" ht="26.25" x14ac:dyDescent="0.25">
      <c r="A9" s="11" t="s">
        <v>144</v>
      </c>
      <c r="B9" s="103">
        <v>0</v>
      </c>
      <c r="C9" s="103">
        <v>56301</v>
      </c>
      <c r="D9" s="103">
        <v>0</v>
      </c>
      <c r="E9" s="103">
        <v>31389</v>
      </c>
    </row>
    <row r="10" spans="1:5" x14ac:dyDescent="0.25">
      <c r="A10" s="11" t="s">
        <v>139</v>
      </c>
      <c r="B10" s="103">
        <v>0</v>
      </c>
      <c r="C10" s="103">
        <v>1037916</v>
      </c>
      <c r="D10" s="103">
        <v>0</v>
      </c>
      <c r="E10" s="103">
        <v>468986</v>
      </c>
    </row>
    <row r="11" spans="1:5" x14ac:dyDescent="0.25">
      <c r="A11" s="4" t="s">
        <v>8</v>
      </c>
      <c r="B11" s="104">
        <v>3834461</v>
      </c>
      <c r="C11" s="104">
        <v>9483268</v>
      </c>
      <c r="D11" s="104">
        <v>1107802</v>
      </c>
      <c r="E11" s="104">
        <v>2821927</v>
      </c>
    </row>
    <row r="12" spans="1:5" x14ac:dyDescent="0.25">
      <c r="C12" s="29"/>
      <c r="D12" s="29"/>
      <c r="E12" s="29"/>
    </row>
  </sheetData>
  <mergeCells count="2">
    <mergeCell ref="B1:C1"/>
    <mergeCell ref="D1:E1"/>
  </mergeCells>
  <printOptions gridLines="1"/>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E25" sqref="E25"/>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108"/>
      <c r="B1" s="151" t="s">
        <v>200</v>
      </c>
      <c r="C1" s="151"/>
      <c r="D1" s="151"/>
      <c r="E1" s="151" t="s">
        <v>76</v>
      </c>
      <c r="F1" s="151"/>
      <c r="G1" s="151"/>
    </row>
    <row r="2" spans="1:7" ht="15.75" x14ac:dyDescent="0.25">
      <c r="A2" s="37" t="s">
        <v>133</v>
      </c>
      <c r="B2" s="37" t="s">
        <v>199</v>
      </c>
      <c r="C2" s="37" t="s">
        <v>39</v>
      </c>
      <c r="D2" s="37" t="s">
        <v>36</v>
      </c>
      <c r="E2" s="37" t="s">
        <v>38</v>
      </c>
      <c r="F2" s="37" t="s">
        <v>39</v>
      </c>
      <c r="G2" s="37" t="s">
        <v>36</v>
      </c>
    </row>
    <row r="3" spans="1:7" x14ac:dyDescent="0.25">
      <c r="A3" s="10" t="s">
        <v>33</v>
      </c>
      <c r="B3" s="104">
        <v>70415</v>
      </c>
      <c r="C3" s="104">
        <v>749941</v>
      </c>
      <c r="D3" s="104">
        <v>709528</v>
      </c>
      <c r="E3" s="104">
        <v>16704</v>
      </c>
      <c r="F3" s="104">
        <v>75776</v>
      </c>
      <c r="G3" s="104">
        <v>108479</v>
      </c>
    </row>
    <row r="4" spans="1:7" x14ac:dyDescent="0.25">
      <c r="A4" s="10" t="s">
        <v>35</v>
      </c>
      <c r="B4" s="104">
        <v>880200</v>
      </c>
      <c r="C4" s="104">
        <v>3912333</v>
      </c>
      <c r="D4" s="104">
        <v>5901095</v>
      </c>
      <c r="E4" s="104">
        <v>373234</v>
      </c>
      <c r="F4" s="104">
        <v>1248359</v>
      </c>
      <c r="G4" s="104">
        <v>1606802</v>
      </c>
    </row>
    <row r="5" spans="1:7" x14ac:dyDescent="0.25">
      <c r="A5" s="11" t="s">
        <v>135</v>
      </c>
      <c r="B5" s="103">
        <v>0</v>
      </c>
      <c r="C5" s="103">
        <v>0</v>
      </c>
      <c r="D5" s="103">
        <v>174706</v>
      </c>
      <c r="E5" s="103">
        <v>0</v>
      </c>
      <c r="F5" s="103">
        <v>0</v>
      </c>
      <c r="G5" s="103">
        <v>48016</v>
      </c>
    </row>
    <row r="6" spans="1:7" x14ac:dyDescent="0.25">
      <c r="A6" s="11" t="s">
        <v>136</v>
      </c>
      <c r="B6" s="103">
        <v>0</v>
      </c>
      <c r="C6" s="103">
        <v>0</v>
      </c>
      <c r="D6" s="103">
        <v>5170429</v>
      </c>
      <c r="E6" s="103">
        <v>0</v>
      </c>
      <c r="F6" s="103">
        <v>0</v>
      </c>
      <c r="G6" s="103">
        <v>1453499</v>
      </c>
    </row>
    <row r="7" spans="1:7" x14ac:dyDescent="0.25">
      <c r="A7" s="11" t="s">
        <v>137</v>
      </c>
      <c r="B7" s="96">
        <v>880200</v>
      </c>
      <c r="C7" s="96">
        <v>3912333</v>
      </c>
      <c r="D7" s="96">
        <v>153605</v>
      </c>
      <c r="E7" s="103">
        <v>373234</v>
      </c>
      <c r="F7" s="103">
        <v>1248359</v>
      </c>
      <c r="G7" s="103">
        <v>45198</v>
      </c>
    </row>
    <row r="8" spans="1:7" x14ac:dyDescent="0.25">
      <c r="A8" s="11" t="s">
        <v>138</v>
      </c>
      <c r="B8" s="103">
        <v>0</v>
      </c>
      <c r="C8" s="103">
        <v>0</v>
      </c>
      <c r="D8" s="103">
        <v>402355</v>
      </c>
      <c r="E8" s="103">
        <v>0</v>
      </c>
      <c r="F8" s="103">
        <v>0</v>
      </c>
      <c r="G8" s="103">
        <v>60089</v>
      </c>
    </row>
    <row r="9" spans="1:7" x14ac:dyDescent="0.25">
      <c r="A9" s="10" t="s">
        <v>66</v>
      </c>
      <c r="B9" s="104">
        <v>0</v>
      </c>
      <c r="C9" s="104">
        <v>0</v>
      </c>
      <c r="D9" s="104">
        <v>1094217</v>
      </c>
      <c r="E9" s="104">
        <v>0</v>
      </c>
      <c r="F9" s="104">
        <v>0</v>
      </c>
      <c r="G9" s="104">
        <v>500375</v>
      </c>
    </row>
    <row r="10" spans="1:7" x14ac:dyDescent="0.25">
      <c r="A10" s="4" t="s">
        <v>8</v>
      </c>
      <c r="B10" s="104">
        <v>950615</v>
      </c>
      <c r="C10" s="104">
        <v>4662274</v>
      </c>
      <c r="D10" s="104">
        <v>7704840</v>
      </c>
      <c r="E10" s="104">
        <v>389938</v>
      </c>
      <c r="F10" s="104">
        <v>1324135</v>
      </c>
      <c r="G10" s="104">
        <v>2215656</v>
      </c>
    </row>
    <row r="11" spans="1:7" x14ac:dyDescent="0.25">
      <c r="A11" s="146" t="s">
        <v>142</v>
      </c>
      <c r="B11" s="147"/>
      <c r="C11" s="147"/>
      <c r="D11" s="147"/>
      <c r="E11" s="147"/>
      <c r="F11" s="147"/>
      <c r="G11" s="148"/>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A2" sqref="A2:D2"/>
    </sheetView>
  </sheetViews>
  <sheetFormatPr defaultRowHeight="15" x14ac:dyDescent="0.25"/>
  <cols>
    <col min="1" max="1" width="20.7109375" bestFit="1" customWidth="1"/>
    <col min="2" max="4" width="14.7109375" customWidth="1"/>
  </cols>
  <sheetData>
    <row r="1" spans="1:4" ht="68.25" customHeight="1" x14ac:dyDescent="0.25">
      <c r="A1" s="136" t="s">
        <v>210</v>
      </c>
      <c r="B1" s="136"/>
      <c r="C1" s="136"/>
      <c r="D1" s="136"/>
    </row>
    <row r="2" spans="1:4" ht="25.5" customHeight="1" x14ac:dyDescent="0.25">
      <c r="A2" s="136" t="s">
        <v>81</v>
      </c>
      <c r="B2" s="136"/>
      <c r="C2" s="136"/>
      <c r="D2" s="136"/>
    </row>
    <row r="3" spans="1:4" ht="15" customHeight="1" x14ac:dyDescent="0.25">
      <c r="A3" s="136" t="s">
        <v>82</v>
      </c>
      <c r="B3" s="136"/>
      <c r="C3" s="136"/>
      <c r="D3" s="136"/>
    </row>
    <row r="4" spans="1:4" ht="15" customHeight="1" x14ac:dyDescent="0.25">
      <c r="A4" s="142" t="s">
        <v>83</v>
      </c>
      <c r="B4" s="143"/>
      <c r="C4" s="143"/>
      <c r="D4" s="143"/>
    </row>
    <row r="5" spans="1:4" ht="15" customHeight="1" x14ac:dyDescent="0.25">
      <c r="A5" s="136" t="s">
        <v>84</v>
      </c>
      <c r="B5" s="136"/>
      <c r="C5" s="136"/>
      <c r="D5" s="136"/>
    </row>
    <row r="6" spans="1:4" ht="25.5" customHeight="1" x14ac:dyDescent="0.25">
      <c r="A6" s="136" t="s">
        <v>85</v>
      </c>
      <c r="B6" s="136"/>
      <c r="C6" s="136"/>
      <c r="D6" s="136"/>
    </row>
    <row r="7" spans="1:4" x14ac:dyDescent="0.25">
      <c r="A7" s="136" t="s">
        <v>203</v>
      </c>
      <c r="B7" s="136"/>
      <c r="C7" s="136"/>
      <c r="D7" s="136"/>
    </row>
    <row r="8" spans="1:4" ht="30" customHeight="1" x14ac:dyDescent="0.25">
      <c r="A8" s="137" t="s">
        <v>12</v>
      </c>
      <c r="B8" s="137"/>
      <c r="C8" s="137"/>
      <c r="D8" s="137"/>
    </row>
  </sheetData>
  <mergeCells count="8">
    <mergeCell ref="A7:D7"/>
    <mergeCell ref="A8:D8"/>
    <mergeCell ref="A6:D6"/>
    <mergeCell ref="A1:D1"/>
    <mergeCell ref="A2:D2"/>
    <mergeCell ref="A3:D3"/>
    <mergeCell ref="A4:D4"/>
    <mergeCell ref="A5:D5"/>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selection activeCell="D8" sqref="A1:D8"/>
    </sheetView>
  </sheetViews>
  <sheetFormatPr defaultRowHeight="15" x14ac:dyDescent="0.25"/>
  <cols>
    <col min="1" max="1" width="20.7109375" style="5" bestFit="1" customWidth="1"/>
    <col min="2" max="4" width="14.7109375" style="5" customWidth="1"/>
    <col min="5" max="16384" width="9.140625" style="5"/>
  </cols>
  <sheetData>
    <row r="1" spans="1:4" x14ac:dyDescent="0.25">
      <c r="A1" s="109" t="s">
        <v>133</v>
      </c>
      <c r="B1" s="36" t="s">
        <v>134</v>
      </c>
      <c r="C1" s="36" t="s">
        <v>1</v>
      </c>
      <c r="D1" s="36" t="s">
        <v>8</v>
      </c>
    </row>
    <row r="2" spans="1:4" x14ac:dyDescent="0.25">
      <c r="A2" s="41" t="s">
        <v>33</v>
      </c>
      <c r="B2" s="104">
        <v>0</v>
      </c>
      <c r="C2" s="104">
        <v>11</v>
      </c>
      <c r="D2" s="104">
        <v>11</v>
      </c>
    </row>
    <row r="3" spans="1:4" x14ac:dyDescent="0.25">
      <c r="A3" s="9" t="s">
        <v>201</v>
      </c>
      <c r="B3" s="103">
        <v>0</v>
      </c>
      <c r="C3" s="103">
        <v>11</v>
      </c>
      <c r="D3" s="103">
        <v>11</v>
      </c>
    </row>
    <row r="4" spans="1:4" x14ac:dyDescent="0.25">
      <c r="A4" s="41" t="s">
        <v>35</v>
      </c>
      <c r="B4" s="104">
        <v>8366</v>
      </c>
      <c r="C4" s="104">
        <v>56</v>
      </c>
      <c r="D4" s="104">
        <v>8422</v>
      </c>
    </row>
    <row r="5" spans="1:4" x14ac:dyDescent="0.25">
      <c r="A5" s="9" t="s">
        <v>194</v>
      </c>
      <c r="B5" s="103">
        <v>3728.5</v>
      </c>
      <c r="C5" s="103">
        <v>26</v>
      </c>
      <c r="D5" s="103">
        <v>3754.5</v>
      </c>
    </row>
    <row r="6" spans="1:4" x14ac:dyDescent="0.25">
      <c r="A6" s="9" t="s">
        <v>141</v>
      </c>
      <c r="B6" s="103">
        <v>4637.5</v>
      </c>
      <c r="C6" s="103">
        <v>30</v>
      </c>
      <c r="D6" s="103">
        <v>4667.5</v>
      </c>
    </row>
    <row r="7" spans="1:4" x14ac:dyDescent="0.25">
      <c r="A7" s="41" t="s">
        <v>36</v>
      </c>
      <c r="B7" s="104">
        <v>11</v>
      </c>
      <c r="C7" s="104">
        <v>18</v>
      </c>
      <c r="D7" s="104">
        <v>29</v>
      </c>
    </row>
    <row r="8" spans="1:4" x14ac:dyDescent="0.25">
      <c r="A8" s="41" t="s">
        <v>8</v>
      </c>
      <c r="B8" s="104">
        <v>8377</v>
      </c>
      <c r="C8" s="104">
        <v>85</v>
      </c>
      <c r="D8" s="104">
        <v>8462</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B9" sqref="B9"/>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199</v>
      </c>
      <c r="C1" s="36" t="s">
        <v>39</v>
      </c>
      <c r="D1" s="36" t="s">
        <v>36</v>
      </c>
      <c r="E1" s="36" t="s">
        <v>8</v>
      </c>
    </row>
    <row r="2" spans="1:5" x14ac:dyDescent="0.25">
      <c r="A2" s="41" t="s">
        <v>33</v>
      </c>
      <c r="B2" s="104">
        <v>4</v>
      </c>
      <c r="C2" s="104">
        <v>4</v>
      </c>
      <c r="D2" s="104">
        <v>3</v>
      </c>
      <c r="E2" s="104">
        <v>11</v>
      </c>
    </row>
    <row r="3" spans="1:5" x14ac:dyDescent="0.25">
      <c r="A3" s="41" t="s">
        <v>35</v>
      </c>
      <c r="B3" s="104">
        <v>2624</v>
      </c>
      <c r="C3" s="104">
        <v>2041</v>
      </c>
      <c r="D3" s="104">
        <v>3758</v>
      </c>
      <c r="E3" s="104">
        <v>8423</v>
      </c>
    </row>
    <row r="4" spans="1:5" x14ac:dyDescent="0.25">
      <c r="A4" s="41" t="s">
        <v>36</v>
      </c>
      <c r="B4" s="104">
        <v>0</v>
      </c>
      <c r="C4" s="104">
        <v>0</v>
      </c>
      <c r="D4" s="104">
        <v>29</v>
      </c>
      <c r="E4" s="104">
        <v>29</v>
      </c>
    </row>
    <row r="5" spans="1:5" x14ac:dyDescent="0.25">
      <c r="A5" s="42" t="s">
        <v>8</v>
      </c>
      <c r="B5" s="104">
        <v>2628</v>
      </c>
      <c r="C5" s="104">
        <v>2045</v>
      </c>
      <c r="D5" s="104">
        <v>3790</v>
      </c>
      <c r="E5" s="104">
        <v>8463</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workbookViewId="0">
      <selection activeCell="B11" sqref="B11"/>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109" t="s">
        <v>0</v>
      </c>
      <c r="B1" s="152" t="s">
        <v>143</v>
      </c>
      <c r="C1" s="152"/>
      <c r="D1" s="152" t="s">
        <v>76</v>
      </c>
      <c r="E1" s="152"/>
    </row>
    <row r="2" spans="1:5" x14ac:dyDescent="0.25">
      <c r="A2" s="36" t="s">
        <v>133</v>
      </c>
      <c r="B2" s="36" t="s">
        <v>134</v>
      </c>
      <c r="C2" s="36" t="s">
        <v>1</v>
      </c>
      <c r="D2" s="36" t="s">
        <v>3</v>
      </c>
      <c r="E2" s="36" t="s">
        <v>1</v>
      </c>
    </row>
    <row r="3" spans="1:5" x14ac:dyDescent="0.25">
      <c r="A3" s="41" t="s">
        <v>33</v>
      </c>
      <c r="B3" s="103">
        <v>0</v>
      </c>
      <c r="C3" s="103">
        <v>20</v>
      </c>
      <c r="D3" s="103">
        <v>0</v>
      </c>
      <c r="E3" s="77">
        <v>2</v>
      </c>
    </row>
    <row r="4" spans="1:5" x14ac:dyDescent="0.25">
      <c r="A4" s="41" t="s">
        <v>35</v>
      </c>
      <c r="B4" s="103">
        <v>7206</v>
      </c>
      <c r="C4" s="103">
        <v>64</v>
      </c>
      <c r="D4" s="103">
        <v>9526</v>
      </c>
      <c r="E4" s="77">
        <v>48</v>
      </c>
    </row>
    <row r="5" spans="1:5" s="38" customFormat="1" x14ac:dyDescent="0.25">
      <c r="A5" s="41" t="s">
        <v>66</v>
      </c>
      <c r="B5" s="103">
        <v>12</v>
      </c>
      <c r="C5" s="103">
        <v>22</v>
      </c>
      <c r="D5" s="103">
        <v>10</v>
      </c>
      <c r="E5" s="103">
        <v>14</v>
      </c>
    </row>
    <row r="6" spans="1:5" ht="15.95" customHeight="1" x14ac:dyDescent="0.25">
      <c r="A6" s="42" t="s">
        <v>8</v>
      </c>
      <c r="B6" s="104">
        <v>7218</v>
      </c>
      <c r="C6" s="104">
        <v>106</v>
      </c>
      <c r="D6" s="104">
        <v>9536</v>
      </c>
      <c r="E6" s="104">
        <v>64</v>
      </c>
    </row>
    <row r="7" spans="1:5" ht="18" customHeight="1" x14ac:dyDescent="0.25">
      <c r="A7" s="138" t="s">
        <v>142</v>
      </c>
      <c r="B7" s="139"/>
      <c r="C7" s="139"/>
      <c r="D7" s="139"/>
      <c r="E7" s="140"/>
    </row>
  </sheetData>
  <mergeCells count="3">
    <mergeCell ref="B1:C1"/>
    <mergeCell ref="D1:E1"/>
    <mergeCell ref="A7:E7"/>
  </mergeCells>
  <printOptions gridLines="1"/>
  <pageMargins left="0.75" right="0.75" top="1" bottom="1" header="0.5" footer="0.5"/>
  <pageSetup orientation="portrait" horizontalDpi="300" verticalDpi="3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7" sqref="A1:G7"/>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109" t="s">
        <v>0</v>
      </c>
      <c r="B1" s="152" t="s">
        <v>200</v>
      </c>
      <c r="C1" s="152"/>
      <c r="D1" s="152"/>
      <c r="E1" s="152" t="s">
        <v>76</v>
      </c>
      <c r="F1" s="152"/>
      <c r="G1" s="152"/>
    </row>
    <row r="2" spans="1:7" x14ac:dyDescent="0.25">
      <c r="A2" s="36" t="s">
        <v>133</v>
      </c>
      <c r="B2" s="36" t="s">
        <v>199</v>
      </c>
      <c r="C2" s="36" t="s">
        <v>39</v>
      </c>
      <c r="D2" s="36" t="s">
        <v>36</v>
      </c>
      <c r="E2" s="36" t="s">
        <v>38</v>
      </c>
      <c r="F2" s="36" t="s">
        <v>39</v>
      </c>
      <c r="G2" s="36" t="s">
        <v>36</v>
      </c>
    </row>
    <row r="3" spans="1:7" x14ac:dyDescent="0.25">
      <c r="A3" s="41" t="s">
        <v>33</v>
      </c>
      <c r="B3" s="103">
        <v>7</v>
      </c>
      <c r="C3" s="103">
        <v>7</v>
      </c>
      <c r="D3" s="103">
        <v>6</v>
      </c>
      <c r="E3" s="103">
        <v>1</v>
      </c>
      <c r="F3" s="103">
        <v>1</v>
      </c>
      <c r="G3" s="103">
        <v>0</v>
      </c>
    </row>
    <row r="4" spans="1:7" x14ac:dyDescent="0.25">
      <c r="A4" s="41" t="s">
        <v>35</v>
      </c>
      <c r="B4" s="103">
        <v>1671</v>
      </c>
      <c r="C4" s="103">
        <v>1854</v>
      </c>
      <c r="D4" s="103">
        <v>3745</v>
      </c>
      <c r="E4" s="103">
        <v>3576</v>
      </c>
      <c r="F4" s="103">
        <v>2228</v>
      </c>
      <c r="G4" s="103">
        <v>3770</v>
      </c>
    </row>
    <row r="5" spans="1:7" s="39" customFormat="1" x14ac:dyDescent="0.25">
      <c r="A5" s="41" t="s">
        <v>66</v>
      </c>
      <c r="B5" s="103">
        <v>0</v>
      </c>
      <c r="C5" s="103">
        <v>0</v>
      </c>
      <c r="D5" s="103">
        <v>34</v>
      </c>
      <c r="E5" s="103">
        <v>0</v>
      </c>
      <c r="F5" s="103">
        <v>0</v>
      </c>
      <c r="G5" s="103">
        <v>24</v>
      </c>
    </row>
    <row r="6" spans="1:7" x14ac:dyDescent="0.25">
      <c r="A6" s="42" t="s">
        <v>8</v>
      </c>
      <c r="B6" s="104">
        <v>1678</v>
      </c>
      <c r="C6" s="104">
        <v>1861</v>
      </c>
      <c r="D6" s="104">
        <v>3785</v>
      </c>
      <c r="E6" s="104">
        <v>3577</v>
      </c>
      <c r="F6" s="104">
        <v>2229</v>
      </c>
      <c r="G6" s="104">
        <v>3794</v>
      </c>
    </row>
    <row r="7" spans="1:7" ht="19.5" customHeight="1" x14ac:dyDescent="0.25">
      <c r="A7" s="146" t="s">
        <v>142</v>
      </c>
      <c r="B7" s="147"/>
      <c r="C7" s="147"/>
      <c r="D7" s="147"/>
      <c r="E7" s="147"/>
      <c r="F7" s="147"/>
      <c r="G7" s="148"/>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F2" sqref="F2"/>
    </sheetView>
  </sheetViews>
  <sheetFormatPr defaultRowHeight="15" x14ac:dyDescent="0.25"/>
  <cols>
    <col min="1" max="1" width="20.7109375" bestFit="1" customWidth="1"/>
    <col min="2" max="4" width="14.7109375" customWidth="1"/>
  </cols>
  <sheetData>
    <row r="1" spans="1:4" ht="72" customHeight="1" x14ac:dyDescent="0.25">
      <c r="A1" s="137" t="s">
        <v>213</v>
      </c>
      <c r="B1" s="137"/>
      <c r="C1" s="137"/>
      <c r="D1" s="137"/>
    </row>
    <row r="2" spans="1:4" ht="25.5" customHeight="1" x14ac:dyDescent="0.25">
      <c r="A2" s="136" t="s">
        <v>81</v>
      </c>
      <c r="B2" s="136"/>
      <c r="C2" s="136"/>
      <c r="D2" s="136"/>
    </row>
    <row r="3" spans="1:4" x14ac:dyDescent="0.25">
      <c r="A3" s="136" t="s">
        <v>82</v>
      </c>
      <c r="B3" s="136"/>
      <c r="C3" s="136"/>
      <c r="D3" s="136"/>
    </row>
    <row r="4" spans="1:4" x14ac:dyDescent="0.25">
      <c r="A4" s="137" t="s">
        <v>145</v>
      </c>
      <c r="B4" s="137"/>
      <c r="C4" s="137"/>
      <c r="D4" s="137"/>
    </row>
    <row r="5" spans="1:4" x14ac:dyDescent="0.25">
      <c r="A5" s="138" t="s">
        <v>146</v>
      </c>
      <c r="B5" s="139"/>
      <c r="C5" s="139"/>
      <c r="D5" s="140"/>
    </row>
    <row r="6" spans="1:4" ht="25.5" customHeight="1" x14ac:dyDescent="0.25">
      <c r="A6" s="153" t="s">
        <v>12</v>
      </c>
      <c r="B6" s="153"/>
      <c r="C6" s="153"/>
      <c r="D6" s="153"/>
    </row>
  </sheetData>
  <mergeCells count="6">
    <mergeCell ref="A6:D6"/>
    <mergeCell ref="A1:D1"/>
    <mergeCell ref="A2:D2"/>
    <mergeCell ref="A3:D3"/>
    <mergeCell ref="A4:D4"/>
    <mergeCell ref="A5:D5"/>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9" sqref="A1:D9"/>
    </sheetView>
  </sheetViews>
  <sheetFormatPr defaultRowHeight="15" x14ac:dyDescent="0.25"/>
  <cols>
    <col min="1" max="1" width="20.7109375" style="5" bestFit="1" customWidth="1"/>
    <col min="2" max="4" width="14.7109375" style="5" customWidth="1"/>
    <col min="5" max="16384" width="9.140625" style="5"/>
  </cols>
  <sheetData>
    <row r="1" spans="1:4" x14ac:dyDescent="0.25">
      <c r="A1" s="109" t="s">
        <v>133</v>
      </c>
      <c r="B1" s="36" t="s">
        <v>134</v>
      </c>
      <c r="C1" s="36" t="s">
        <v>1</v>
      </c>
      <c r="D1" s="36" t="s">
        <v>8</v>
      </c>
    </row>
    <row r="2" spans="1:4" x14ac:dyDescent="0.25">
      <c r="A2" s="41" t="s">
        <v>33</v>
      </c>
      <c r="B2" s="104">
        <v>0</v>
      </c>
      <c r="C2" s="104">
        <v>231.29273470000001</v>
      </c>
      <c r="D2" s="104">
        <v>231.29273470000001</v>
      </c>
    </row>
    <row r="3" spans="1:4" x14ac:dyDescent="0.25">
      <c r="A3" s="41" t="s">
        <v>35</v>
      </c>
      <c r="B3" s="104">
        <v>251986.26142659999</v>
      </c>
      <c r="C3" s="104">
        <v>3477.4234827</v>
      </c>
      <c r="D3" s="104">
        <v>255463.68490930001</v>
      </c>
    </row>
    <row r="4" spans="1:4" x14ac:dyDescent="0.25">
      <c r="A4" s="9" t="s">
        <v>34</v>
      </c>
      <c r="B4" s="103">
        <v>117644.6046256</v>
      </c>
      <c r="C4" s="103">
        <v>644.62946409999995</v>
      </c>
      <c r="D4" s="104">
        <v>118289.2340897</v>
      </c>
    </row>
    <row r="5" spans="1:4" x14ac:dyDescent="0.25">
      <c r="A5" s="9" t="s">
        <v>158</v>
      </c>
      <c r="B5" s="103">
        <v>132054.31680100001</v>
      </c>
      <c r="C5" s="103">
        <v>2812.2940186000001</v>
      </c>
      <c r="D5" s="104">
        <v>134866.6108196</v>
      </c>
    </row>
    <row r="6" spans="1:4" x14ac:dyDescent="0.25">
      <c r="A6" s="9" t="s">
        <v>36</v>
      </c>
      <c r="B6" s="103">
        <v>2287.34</v>
      </c>
      <c r="C6" s="103">
        <v>20.5</v>
      </c>
      <c r="D6" s="104">
        <v>2307.84</v>
      </c>
    </row>
    <row r="7" spans="1:4" x14ac:dyDescent="0.25">
      <c r="A7" s="41" t="s">
        <v>66</v>
      </c>
      <c r="B7" s="104">
        <v>3234.7789796000002</v>
      </c>
      <c r="C7" s="104">
        <v>3671.2760407999999</v>
      </c>
      <c r="D7" s="104">
        <v>6906.0550203000003</v>
      </c>
    </row>
    <row r="8" spans="1:4" x14ac:dyDescent="0.25">
      <c r="A8" s="6" t="s">
        <v>8</v>
      </c>
      <c r="B8" s="104">
        <v>255221.04040619999</v>
      </c>
      <c r="C8" s="104">
        <v>7379.9922581000001</v>
      </c>
      <c r="D8" s="104">
        <v>262601.0326643</v>
      </c>
    </row>
    <row r="9" spans="1:4" ht="27" customHeight="1" x14ac:dyDescent="0.25">
      <c r="A9" s="137" t="s">
        <v>142</v>
      </c>
      <c r="B9" s="137"/>
      <c r="C9" s="137"/>
      <c r="D9" s="154"/>
    </row>
    <row r="10" spans="1:4" ht="29.25" customHeight="1" x14ac:dyDescent="0.25"/>
  </sheetData>
  <mergeCells count="1">
    <mergeCell ref="A9:D9"/>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5" sqref="A1:E5"/>
    </sheetView>
  </sheetViews>
  <sheetFormatPr defaultRowHeight="15" x14ac:dyDescent="0.25"/>
  <cols>
    <col min="1" max="1" width="20.7109375" style="5" bestFit="1" customWidth="1"/>
    <col min="2" max="5" width="12.7109375" style="5" customWidth="1"/>
    <col min="6" max="16384" width="9.140625" style="5"/>
  </cols>
  <sheetData>
    <row r="1" spans="1:5" x14ac:dyDescent="0.25">
      <c r="A1" s="36" t="s">
        <v>133</v>
      </c>
      <c r="B1" s="36" t="s">
        <v>140</v>
      </c>
      <c r="C1" s="36" t="s">
        <v>39</v>
      </c>
      <c r="D1" s="36" t="s">
        <v>36</v>
      </c>
      <c r="E1" s="36" t="s">
        <v>8</v>
      </c>
    </row>
    <row r="2" spans="1:5" x14ac:dyDescent="0.25">
      <c r="A2" s="41" t="s">
        <v>197</v>
      </c>
      <c r="B2" s="104">
        <v>31304</v>
      </c>
      <c r="C2" s="104">
        <v>103627</v>
      </c>
      <c r="D2" s="104">
        <v>120764</v>
      </c>
      <c r="E2" s="104">
        <v>255695</v>
      </c>
    </row>
    <row r="3" spans="1:5" x14ac:dyDescent="0.25">
      <c r="A3" s="41" t="s">
        <v>66</v>
      </c>
      <c r="B3" s="104">
        <v>0</v>
      </c>
      <c r="C3" s="104">
        <v>0</v>
      </c>
      <c r="D3" s="104">
        <v>6906</v>
      </c>
      <c r="E3" s="104">
        <v>6906</v>
      </c>
    </row>
    <row r="4" spans="1:5" x14ac:dyDescent="0.25">
      <c r="A4" s="43" t="s">
        <v>8</v>
      </c>
      <c r="B4" s="104">
        <v>31304</v>
      </c>
      <c r="C4" s="104">
        <v>103627</v>
      </c>
      <c r="D4" s="104">
        <v>127670</v>
      </c>
      <c r="E4" s="104">
        <v>262601</v>
      </c>
    </row>
    <row r="5" spans="1:5" ht="15.75" customHeight="1" x14ac:dyDescent="0.25">
      <c r="A5" s="153" t="s">
        <v>142</v>
      </c>
      <c r="B5" s="153"/>
      <c r="C5" s="153"/>
      <c r="D5" s="153"/>
      <c r="E5" s="153"/>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7" sqref="C7"/>
    </sheetView>
  </sheetViews>
  <sheetFormatPr defaultRowHeight="15" x14ac:dyDescent="0.25"/>
  <cols>
    <col min="1" max="1" width="20.7109375" style="5" customWidth="1"/>
    <col min="2" max="2" width="12" style="5" customWidth="1"/>
    <col min="3" max="4" width="11.7109375" style="5" customWidth="1"/>
    <col min="5" max="5" width="13.140625" style="5" customWidth="1"/>
    <col min="6" max="6" width="12.42578125" style="5" customWidth="1"/>
    <col min="7" max="16384" width="9.140625" style="5"/>
  </cols>
  <sheetData>
    <row r="1" spans="1:6" x14ac:dyDescent="0.25">
      <c r="A1" s="71"/>
      <c r="B1" s="105" t="s">
        <v>202</v>
      </c>
      <c r="C1" s="105" t="s">
        <v>205</v>
      </c>
      <c r="D1" s="105" t="s">
        <v>206</v>
      </c>
      <c r="E1" s="105" t="s">
        <v>208</v>
      </c>
      <c r="F1" s="105" t="s">
        <v>209</v>
      </c>
    </row>
    <row r="2" spans="1:6" x14ac:dyDescent="0.25">
      <c r="A2" s="72" t="s">
        <v>52</v>
      </c>
      <c r="B2" s="85">
        <v>46411</v>
      </c>
      <c r="C2" s="85">
        <v>83208</v>
      </c>
      <c r="D2" s="85">
        <v>86738</v>
      </c>
      <c r="E2" s="85">
        <v>44913</v>
      </c>
      <c r="F2" s="85">
        <f>SUM(F3:F4)</f>
        <v>78706</v>
      </c>
    </row>
    <row r="3" spans="1:6" x14ac:dyDescent="0.25">
      <c r="A3" s="73" t="s">
        <v>186</v>
      </c>
      <c r="B3" s="84">
        <v>23842</v>
      </c>
      <c r="C3" s="84">
        <v>34637</v>
      </c>
      <c r="D3" s="84">
        <v>36828</v>
      </c>
      <c r="E3" s="84">
        <v>23177</v>
      </c>
      <c r="F3" s="84">
        <v>42661</v>
      </c>
    </row>
    <row r="4" spans="1:6" x14ac:dyDescent="0.25">
      <c r="A4" s="73" t="s">
        <v>138</v>
      </c>
      <c r="B4" s="84">
        <v>22569</v>
      </c>
      <c r="C4" s="84">
        <v>48571</v>
      </c>
      <c r="D4" s="84">
        <v>49910</v>
      </c>
      <c r="E4" s="84">
        <v>21736</v>
      </c>
      <c r="F4" s="84">
        <v>36045</v>
      </c>
    </row>
    <row r="5" spans="1:6" x14ac:dyDescent="0.25">
      <c r="A5" s="74" t="s">
        <v>2</v>
      </c>
      <c r="B5" s="85">
        <v>1870</v>
      </c>
      <c r="C5" s="85">
        <v>1722</v>
      </c>
      <c r="D5" s="85">
        <v>2258</v>
      </c>
      <c r="E5" s="85">
        <v>1348</v>
      </c>
      <c r="F5" s="85">
        <f>SUM(F6:F7)</f>
        <v>1724</v>
      </c>
    </row>
    <row r="6" spans="1:6" x14ac:dyDescent="0.25">
      <c r="A6" s="73" t="s">
        <v>187</v>
      </c>
      <c r="B6" s="84">
        <v>1335</v>
      </c>
      <c r="C6" s="84">
        <v>1229</v>
      </c>
      <c r="D6" s="84">
        <v>1399</v>
      </c>
      <c r="E6" s="84">
        <v>961</v>
      </c>
      <c r="F6" s="84">
        <v>1265</v>
      </c>
    </row>
    <row r="7" spans="1:6" x14ac:dyDescent="0.25">
      <c r="A7" s="73" t="s">
        <v>138</v>
      </c>
      <c r="B7" s="75">
        <v>535</v>
      </c>
      <c r="C7" s="75">
        <v>493</v>
      </c>
      <c r="D7" s="75">
        <v>859</v>
      </c>
      <c r="E7" s="75">
        <v>387</v>
      </c>
      <c r="F7" s="75">
        <v>459</v>
      </c>
    </row>
    <row r="8" spans="1:6" x14ac:dyDescent="0.25">
      <c r="A8" s="74" t="s">
        <v>5</v>
      </c>
      <c r="B8" s="85">
        <v>12858</v>
      </c>
      <c r="C8" s="85">
        <v>11052</v>
      </c>
      <c r="D8" s="85">
        <v>13123</v>
      </c>
      <c r="E8" s="85">
        <v>17032</v>
      </c>
      <c r="F8" s="85">
        <f>SUM(F9:F10)</f>
        <v>16924</v>
      </c>
    </row>
    <row r="9" spans="1:6" x14ac:dyDescent="0.25">
      <c r="A9" s="73" t="s">
        <v>187</v>
      </c>
      <c r="B9" s="84">
        <v>6528</v>
      </c>
      <c r="C9" s="84">
        <v>4757</v>
      </c>
      <c r="D9" s="84">
        <v>5103</v>
      </c>
      <c r="E9" s="84">
        <v>7017</v>
      </c>
      <c r="F9" s="84">
        <v>7324</v>
      </c>
    </row>
    <row r="10" spans="1:6" x14ac:dyDescent="0.25">
      <c r="A10" s="73" t="s">
        <v>138</v>
      </c>
      <c r="B10" s="84">
        <v>6330</v>
      </c>
      <c r="C10" s="84">
        <v>6295</v>
      </c>
      <c r="D10" s="84">
        <v>8020</v>
      </c>
      <c r="E10" s="84">
        <v>10015</v>
      </c>
      <c r="F10" s="84">
        <v>9600</v>
      </c>
    </row>
    <row r="11" spans="1:6" x14ac:dyDescent="0.25">
      <c r="A11" s="74" t="s">
        <v>189</v>
      </c>
      <c r="B11" s="89" t="s">
        <v>4</v>
      </c>
      <c r="C11" s="89" t="s">
        <v>4</v>
      </c>
      <c r="D11" s="89" t="s">
        <v>4</v>
      </c>
      <c r="E11" s="89" t="s">
        <v>4</v>
      </c>
      <c r="F11" s="89" t="s">
        <v>4</v>
      </c>
    </row>
    <row r="12" spans="1:6" x14ac:dyDescent="0.25">
      <c r="A12" s="73" t="s">
        <v>187</v>
      </c>
      <c r="B12" s="90" t="s">
        <v>4</v>
      </c>
      <c r="C12" s="90" t="s">
        <v>4</v>
      </c>
      <c r="D12" s="90" t="s">
        <v>4</v>
      </c>
      <c r="E12" s="90" t="s">
        <v>4</v>
      </c>
      <c r="F12" s="90" t="s">
        <v>4</v>
      </c>
    </row>
    <row r="13" spans="1:6" x14ac:dyDescent="0.25">
      <c r="A13" s="73" t="s">
        <v>138</v>
      </c>
      <c r="B13" s="90" t="s">
        <v>4</v>
      </c>
      <c r="C13" s="90" t="s">
        <v>4</v>
      </c>
      <c r="D13" s="90" t="s">
        <v>4</v>
      </c>
      <c r="E13" s="90" t="s">
        <v>4</v>
      </c>
      <c r="F13" s="90" t="s">
        <v>4</v>
      </c>
    </row>
    <row r="14" spans="1:6" x14ac:dyDescent="0.25">
      <c r="A14" s="74" t="s">
        <v>6</v>
      </c>
      <c r="B14" s="89" t="s">
        <v>4</v>
      </c>
      <c r="C14" s="89" t="s">
        <v>4</v>
      </c>
      <c r="D14" s="89" t="s">
        <v>4</v>
      </c>
      <c r="E14" s="89" t="s">
        <v>4</v>
      </c>
      <c r="F14" s="89" t="s">
        <v>4</v>
      </c>
    </row>
    <row r="15" spans="1:6" x14ac:dyDescent="0.25">
      <c r="A15" s="73" t="s">
        <v>187</v>
      </c>
      <c r="B15" s="90" t="s">
        <v>4</v>
      </c>
      <c r="C15" s="90" t="s">
        <v>4</v>
      </c>
      <c r="D15" s="90" t="s">
        <v>4</v>
      </c>
      <c r="E15" s="90" t="s">
        <v>4</v>
      </c>
      <c r="F15" s="90" t="s">
        <v>4</v>
      </c>
    </row>
    <row r="16" spans="1:6" x14ac:dyDescent="0.25">
      <c r="A16" s="73" t="s">
        <v>138</v>
      </c>
      <c r="B16" s="90" t="s">
        <v>4</v>
      </c>
      <c r="C16" s="90" t="s">
        <v>4</v>
      </c>
      <c r="D16" s="90" t="s">
        <v>4</v>
      </c>
      <c r="E16" s="90" t="s">
        <v>4</v>
      </c>
      <c r="F16" s="90" t="s">
        <v>4</v>
      </c>
    </row>
    <row r="17" spans="1:6" x14ac:dyDescent="0.25">
      <c r="A17" s="74" t="s">
        <v>7</v>
      </c>
      <c r="B17" s="89" t="s">
        <v>4</v>
      </c>
      <c r="C17" s="89" t="s">
        <v>4</v>
      </c>
      <c r="D17" s="89" t="s">
        <v>4</v>
      </c>
      <c r="E17" s="89" t="s">
        <v>4</v>
      </c>
      <c r="F17" s="89" t="s">
        <v>4</v>
      </c>
    </row>
    <row r="18" spans="1:6" x14ac:dyDescent="0.25">
      <c r="A18" s="73" t="s">
        <v>187</v>
      </c>
      <c r="B18" s="84" t="s">
        <v>4</v>
      </c>
      <c r="C18" s="84" t="s">
        <v>4</v>
      </c>
      <c r="D18" s="84" t="s">
        <v>4</v>
      </c>
      <c r="E18" s="84" t="s">
        <v>4</v>
      </c>
      <c r="F18" s="84" t="s">
        <v>4</v>
      </c>
    </row>
    <row r="19" spans="1:6" x14ac:dyDescent="0.25">
      <c r="A19" s="73" t="s">
        <v>138</v>
      </c>
      <c r="B19" s="84" t="s">
        <v>4</v>
      </c>
      <c r="C19" s="84" t="s">
        <v>4</v>
      </c>
      <c r="D19" s="84" t="s">
        <v>4</v>
      </c>
      <c r="E19" s="84" t="s">
        <v>4</v>
      </c>
      <c r="F19" s="84" t="s">
        <v>4</v>
      </c>
    </row>
    <row r="20" spans="1:6" x14ac:dyDescent="0.25">
      <c r="A20" s="74" t="s">
        <v>8</v>
      </c>
      <c r="B20" s="85">
        <v>61139</v>
      </c>
      <c r="C20" s="85">
        <v>95982</v>
      </c>
      <c r="D20" s="85">
        <v>102119</v>
      </c>
      <c r="E20" s="85">
        <v>63293</v>
      </c>
      <c r="F20" s="85">
        <f>SUM(F2,F5,F8)</f>
        <v>97354</v>
      </c>
    </row>
    <row r="21" spans="1:6" x14ac:dyDescent="0.25">
      <c r="A21" s="121"/>
      <c r="B21" s="122"/>
      <c r="C21" s="122"/>
      <c r="D21" s="122"/>
      <c r="E21" s="122"/>
      <c r="F21" s="123"/>
    </row>
    <row r="22" spans="1:6" ht="108" customHeight="1" x14ac:dyDescent="0.25">
      <c r="A22" s="129" t="s">
        <v>191</v>
      </c>
      <c r="B22" s="130"/>
      <c r="C22" s="130"/>
      <c r="D22" s="130"/>
      <c r="E22" s="130"/>
      <c r="F22" s="131"/>
    </row>
    <row r="23" spans="1:6" ht="15" customHeight="1" x14ac:dyDescent="0.25">
      <c r="A23" s="129" t="s">
        <v>13</v>
      </c>
      <c r="B23" s="130"/>
      <c r="C23" s="130"/>
      <c r="D23" s="130"/>
      <c r="E23" s="130"/>
      <c r="F23" s="131"/>
    </row>
    <row r="24" spans="1:6" ht="18.75" customHeight="1" x14ac:dyDescent="0.25">
      <c r="A24" s="129" t="s">
        <v>14</v>
      </c>
      <c r="B24" s="130"/>
      <c r="C24" s="130"/>
      <c r="D24" s="130"/>
      <c r="E24" s="130"/>
      <c r="F24" s="131"/>
    </row>
    <row r="25" spans="1:6" ht="18" customHeight="1" x14ac:dyDescent="0.25">
      <c r="A25" s="129" t="s">
        <v>11</v>
      </c>
      <c r="B25" s="130"/>
      <c r="C25" s="130"/>
      <c r="D25" s="130"/>
      <c r="E25" s="130"/>
      <c r="F25" s="131"/>
    </row>
    <row r="26" spans="1:6" ht="30" customHeight="1" x14ac:dyDescent="0.25">
      <c r="A26" s="111" t="s">
        <v>12</v>
      </c>
      <c r="B26" s="112"/>
      <c r="C26" s="112"/>
      <c r="D26" s="112"/>
      <c r="E26" s="112"/>
      <c r="F26" s="113"/>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A6" sqref="A1:E6"/>
    </sheetView>
  </sheetViews>
  <sheetFormatPr defaultRowHeight="15" x14ac:dyDescent="0.25"/>
  <cols>
    <col min="1" max="1" width="20.7109375" style="5" bestFit="1" customWidth="1"/>
    <col min="2" max="5" width="12.7109375" style="5" customWidth="1"/>
    <col min="6" max="16384" width="9.140625" style="5"/>
  </cols>
  <sheetData>
    <row r="1" spans="1:5" ht="15" customHeight="1" x14ac:dyDescent="0.25">
      <c r="A1" s="109"/>
      <c r="B1" s="152" t="s">
        <v>143</v>
      </c>
      <c r="C1" s="152"/>
      <c r="D1" s="152" t="s">
        <v>76</v>
      </c>
      <c r="E1" s="152"/>
    </row>
    <row r="2" spans="1:5" x14ac:dyDescent="0.25">
      <c r="A2" s="36" t="s">
        <v>133</v>
      </c>
      <c r="B2" s="36" t="s">
        <v>134</v>
      </c>
      <c r="C2" s="36" t="s">
        <v>1</v>
      </c>
      <c r="D2" s="36" t="s">
        <v>3</v>
      </c>
      <c r="E2" s="36" t="s">
        <v>1</v>
      </c>
    </row>
    <row r="3" spans="1:5" x14ac:dyDescent="0.25">
      <c r="A3" s="41" t="s">
        <v>33</v>
      </c>
      <c r="B3" s="104">
        <v>0</v>
      </c>
      <c r="C3" s="104">
        <v>438</v>
      </c>
      <c r="D3" s="104">
        <v>0</v>
      </c>
      <c r="E3" s="104">
        <v>25</v>
      </c>
    </row>
    <row r="4" spans="1:5" x14ac:dyDescent="0.25">
      <c r="A4" s="41" t="s">
        <v>198</v>
      </c>
      <c r="B4" s="104">
        <v>277291</v>
      </c>
      <c r="C4" s="104">
        <v>11030</v>
      </c>
      <c r="D4" s="104">
        <v>233152</v>
      </c>
      <c r="E4" s="104">
        <v>3268</v>
      </c>
    </row>
    <row r="5" spans="1:5" ht="15.95" customHeight="1" x14ac:dyDescent="0.25">
      <c r="A5" s="42" t="s">
        <v>8</v>
      </c>
      <c r="B5" s="104">
        <v>277291</v>
      </c>
      <c r="C5" s="104">
        <v>11468</v>
      </c>
      <c r="D5" s="104">
        <v>233152</v>
      </c>
      <c r="E5" s="104">
        <v>3293</v>
      </c>
    </row>
    <row r="6" spans="1:5" ht="18.75" customHeight="1" x14ac:dyDescent="0.25">
      <c r="A6" s="153" t="s">
        <v>142</v>
      </c>
      <c r="B6" s="153"/>
      <c r="C6" s="153"/>
      <c r="D6" s="153"/>
      <c r="E6" s="153"/>
    </row>
    <row r="7" spans="1:5" x14ac:dyDescent="0.25">
      <c r="D7" s="30"/>
    </row>
  </sheetData>
  <mergeCells count="3">
    <mergeCell ref="B1:C1"/>
    <mergeCell ref="D1:E1"/>
    <mergeCell ref="A6:E6"/>
  </mergeCells>
  <printOptions gridLines="1"/>
  <pageMargins left="0.75" right="0.75"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A6" sqref="A1:G6"/>
    </sheetView>
  </sheetViews>
  <sheetFormatPr defaultRowHeight="15" x14ac:dyDescent="0.25"/>
  <cols>
    <col min="1" max="1" width="20.7109375" style="5" bestFit="1" customWidth="1"/>
    <col min="2" max="7" width="10.7109375" style="5" customWidth="1"/>
    <col min="8" max="16384" width="9.140625" style="5"/>
  </cols>
  <sheetData>
    <row r="1" spans="1:7" ht="15" customHeight="1" x14ac:dyDescent="0.25">
      <c r="A1" s="109" t="s">
        <v>0</v>
      </c>
      <c r="B1" s="152" t="s">
        <v>200</v>
      </c>
      <c r="C1" s="152"/>
      <c r="D1" s="152"/>
      <c r="E1" s="152" t="s">
        <v>76</v>
      </c>
      <c r="F1" s="152"/>
      <c r="G1" s="152"/>
    </row>
    <row r="2" spans="1:7" x14ac:dyDescent="0.25">
      <c r="A2" s="36" t="s">
        <v>133</v>
      </c>
      <c r="B2" s="36" t="s">
        <v>199</v>
      </c>
      <c r="C2" s="36" t="s">
        <v>39</v>
      </c>
      <c r="D2" s="36" t="s">
        <v>36</v>
      </c>
      <c r="E2" s="36" t="s">
        <v>38</v>
      </c>
      <c r="F2" s="36" t="s">
        <v>39</v>
      </c>
      <c r="G2" s="36" t="s">
        <v>36</v>
      </c>
    </row>
    <row r="3" spans="1:7" x14ac:dyDescent="0.25">
      <c r="A3" s="41" t="s">
        <v>197</v>
      </c>
      <c r="B3" s="104">
        <v>26003</v>
      </c>
      <c r="C3" s="104">
        <v>119508</v>
      </c>
      <c r="D3" s="104">
        <v>134618</v>
      </c>
      <c r="E3" s="104">
        <v>36605</v>
      </c>
      <c r="F3" s="104">
        <v>87747</v>
      </c>
      <c r="G3" s="104">
        <v>106911</v>
      </c>
    </row>
    <row r="4" spans="1:7" x14ac:dyDescent="0.25">
      <c r="A4" s="41" t="s">
        <v>66</v>
      </c>
      <c r="B4" s="103">
        <v>0</v>
      </c>
      <c r="C4" s="103">
        <v>0</v>
      </c>
      <c r="D4" s="104">
        <v>8631</v>
      </c>
      <c r="E4" s="104">
        <v>0</v>
      </c>
      <c r="F4" s="104">
        <v>0</v>
      </c>
      <c r="G4" s="104">
        <v>5181</v>
      </c>
    </row>
    <row r="5" spans="1:7" x14ac:dyDescent="0.25">
      <c r="A5" s="42" t="s">
        <v>8</v>
      </c>
      <c r="B5" s="104">
        <v>26003</v>
      </c>
      <c r="C5" s="104">
        <v>119508</v>
      </c>
      <c r="D5" s="104">
        <v>143249</v>
      </c>
      <c r="E5" s="104">
        <v>36605</v>
      </c>
      <c r="F5" s="104">
        <v>87747</v>
      </c>
      <c r="G5" s="104">
        <v>112092</v>
      </c>
    </row>
    <row r="6" spans="1:7" ht="20.25" customHeight="1" x14ac:dyDescent="0.25">
      <c r="A6" s="146" t="s">
        <v>142</v>
      </c>
      <c r="B6" s="147"/>
      <c r="C6" s="147"/>
      <c r="D6" s="147"/>
      <c r="E6" s="147"/>
      <c r="F6" s="147"/>
      <c r="G6" s="148"/>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A2" sqref="A2:D2"/>
    </sheetView>
  </sheetViews>
  <sheetFormatPr defaultRowHeight="15" x14ac:dyDescent="0.25"/>
  <cols>
    <col min="1" max="1" width="20.7109375" bestFit="1" customWidth="1"/>
    <col min="2" max="4" width="14.7109375" customWidth="1"/>
  </cols>
  <sheetData>
    <row r="1" spans="1:4" ht="88.5" customHeight="1" x14ac:dyDescent="0.25">
      <c r="A1" s="137" t="s">
        <v>215</v>
      </c>
      <c r="B1" s="137"/>
      <c r="C1" s="137"/>
      <c r="D1" s="137"/>
    </row>
    <row r="2" spans="1:4" ht="25.5" customHeight="1" x14ac:dyDescent="0.25">
      <c r="A2" s="136" t="s">
        <v>81</v>
      </c>
      <c r="B2" s="136"/>
      <c r="C2" s="136"/>
      <c r="D2" s="136"/>
    </row>
    <row r="3" spans="1:4" x14ac:dyDescent="0.25">
      <c r="A3" s="136" t="s">
        <v>82</v>
      </c>
      <c r="B3" s="136"/>
      <c r="C3" s="136"/>
      <c r="D3" s="136"/>
    </row>
    <row r="4" spans="1:4" x14ac:dyDescent="0.25">
      <c r="A4" s="137" t="s">
        <v>145</v>
      </c>
      <c r="B4" s="137"/>
      <c r="C4" s="137"/>
      <c r="D4" s="137"/>
    </row>
    <row r="5" spans="1:4" x14ac:dyDescent="0.25">
      <c r="A5" s="138" t="s">
        <v>146</v>
      </c>
      <c r="B5" s="139"/>
      <c r="C5" s="139"/>
      <c r="D5" s="140"/>
    </row>
    <row r="6" spans="1:4" ht="25.5" customHeight="1" x14ac:dyDescent="0.25">
      <c r="A6" s="153" t="s">
        <v>12</v>
      </c>
      <c r="B6" s="153"/>
      <c r="C6" s="153"/>
      <c r="D6" s="153"/>
    </row>
  </sheetData>
  <mergeCells count="6">
    <mergeCell ref="A6:D6"/>
    <mergeCell ref="A1:D1"/>
    <mergeCell ref="A2:D2"/>
    <mergeCell ref="A3:D3"/>
    <mergeCell ref="A4:D4"/>
    <mergeCell ref="A5:D5"/>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10" sqref="A10:F10"/>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44" t="s">
        <v>159</v>
      </c>
      <c r="B1" s="105" t="s">
        <v>202</v>
      </c>
      <c r="C1" s="105" t="s">
        <v>205</v>
      </c>
      <c r="D1" s="105" t="s">
        <v>206</v>
      </c>
      <c r="E1" s="105" t="s">
        <v>208</v>
      </c>
      <c r="F1" s="105" t="s">
        <v>209</v>
      </c>
    </row>
    <row r="2" spans="1:7" x14ac:dyDescent="0.25">
      <c r="A2" s="47" t="s">
        <v>160</v>
      </c>
      <c r="B2" s="52">
        <f t="shared" ref="B2:C2" si="0">0.85*5200000</f>
        <v>4420000</v>
      </c>
      <c r="C2" s="52">
        <f t="shared" si="0"/>
        <v>4420000</v>
      </c>
      <c r="D2" s="52">
        <f>0.85*5200000</f>
        <v>4420000</v>
      </c>
      <c r="E2" s="52">
        <f>0.85*5200000</f>
        <v>4420000</v>
      </c>
      <c r="F2" s="40">
        <f>0.85*5200000</f>
        <v>4420000</v>
      </c>
    </row>
    <row r="3" spans="1:7" x14ac:dyDescent="0.25">
      <c r="A3" s="46" t="s">
        <v>49</v>
      </c>
      <c r="B3" s="75" t="s">
        <v>4</v>
      </c>
      <c r="C3" s="75" t="s">
        <v>4</v>
      </c>
      <c r="D3" s="75" t="s">
        <v>4</v>
      </c>
      <c r="E3" s="75" t="s">
        <v>4</v>
      </c>
      <c r="F3" s="45" t="s">
        <v>4</v>
      </c>
    </row>
    <row r="4" spans="1:7" x14ac:dyDescent="0.25">
      <c r="A4" s="46" t="s">
        <v>161</v>
      </c>
      <c r="B4" s="75" t="s">
        <v>4</v>
      </c>
      <c r="C4" s="75" t="s">
        <v>4</v>
      </c>
      <c r="D4" s="75" t="s">
        <v>4</v>
      </c>
      <c r="E4" s="75" t="s">
        <v>4</v>
      </c>
      <c r="F4" s="45" t="s">
        <v>4</v>
      </c>
    </row>
    <row r="5" spans="1:7" x14ac:dyDescent="0.25">
      <c r="A5" s="46" t="s">
        <v>162</v>
      </c>
      <c r="B5" s="75" t="s">
        <v>4</v>
      </c>
      <c r="C5" s="75" t="s">
        <v>4</v>
      </c>
      <c r="D5" s="75" t="s">
        <v>4</v>
      </c>
      <c r="E5" s="75" t="s">
        <v>4</v>
      </c>
      <c r="F5" s="45" t="s">
        <v>4</v>
      </c>
    </row>
    <row r="6" spans="1:7" x14ac:dyDescent="0.25">
      <c r="A6" s="46" t="s">
        <v>37</v>
      </c>
      <c r="B6" s="75" t="s">
        <v>4</v>
      </c>
      <c r="C6" s="75" t="s">
        <v>4</v>
      </c>
      <c r="D6" s="75" t="s">
        <v>4</v>
      </c>
      <c r="E6" s="75" t="s">
        <v>4</v>
      </c>
      <c r="F6" s="45" t="s">
        <v>4</v>
      </c>
    </row>
    <row r="7" spans="1:7" x14ac:dyDescent="0.25">
      <c r="A7" s="18" t="s">
        <v>163</v>
      </c>
      <c r="B7" s="75" t="s">
        <v>4</v>
      </c>
      <c r="C7" s="75" t="s">
        <v>4</v>
      </c>
      <c r="D7" s="75" t="s">
        <v>4</v>
      </c>
      <c r="E7" s="75" t="s">
        <v>4</v>
      </c>
      <c r="F7" s="45" t="s">
        <v>4</v>
      </c>
      <c r="G7" s="21"/>
    </row>
    <row r="8" spans="1:7" ht="45.75" customHeight="1" x14ac:dyDescent="0.25">
      <c r="A8" s="22" t="s">
        <v>8</v>
      </c>
      <c r="B8" s="93">
        <f t="shared" ref="B8:E8" si="1">B2</f>
        <v>4420000</v>
      </c>
      <c r="C8" s="93">
        <f t="shared" si="1"/>
        <v>4420000</v>
      </c>
      <c r="D8" s="93">
        <f t="shared" si="1"/>
        <v>4420000</v>
      </c>
      <c r="E8" s="93">
        <f t="shared" si="1"/>
        <v>4420000</v>
      </c>
      <c r="F8" s="48">
        <f t="shared" ref="F8" si="2">F2</f>
        <v>4420000</v>
      </c>
    </row>
    <row r="9" spans="1:7" ht="24.75" customHeight="1" x14ac:dyDescent="0.25">
      <c r="A9" s="158" t="s">
        <v>216</v>
      </c>
      <c r="B9" s="159"/>
      <c r="C9" s="159"/>
      <c r="D9" s="159"/>
      <c r="E9" s="159"/>
      <c r="F9" s="160"/>
    </row>
    <row r="10" spans="1:7" ht="16.5" customHeight="1" x14ac:dyDescent="0.25">
      <c r="A10" s="161" t="s">
        <v>22</v>
      </c>
      <c r="B10" s="162"/>
      <c r="C10" s="162"/>
      <c r="D10" s="162"/>
      <c r="E10" s="162"/>
      <c r="F10" s="163"/>
    </row>
    <row r="11" spans="1:7" ht="15" customHeight="1" x14ac:dyDescent="0.25">
      <c r="A11" s="161" t="s">
        <v>164</v>
      </c>
      <c r="B11" s="162"/>
      <c r="C11" s="162"/>
      <c r="D11" s="162"/>
      <c r="E11" s="162"/>
      <c r="F11" s="163"/>
    </row>
    <row r="12" spans="1:7" ht="15.75" customHeight="1" x14ac:dyDescent="0.25">
      <c r="A12" s="161" t="s">
        <v>11</v>
      </c>
      <c r="B12" s="162"/>
      <c r="C12" s="162"/>
      <c r="D12" s="162"/>
      <c r="E12" s="162"/>
      <c r="F12" s="163"/>
    </row>
    <row r="13" spans="1:7" ht="24.75" customHeight="1" x14ac:dyDescent="0.25">
      <c r="A13" s="155" t="s">
        <v>12</v>
      </c>
      <c r="B13" s="156"/>
      <c r="C13" s="156"/>
      <c r="D13" s="156"/>
      <c r="E13" s="156"/>
      <c r="F13" s="157"/>
    </row>
    <row r="21" ht="13.5"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10" sqref="A10:F10"/>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4" t="s">
        <v>159</v>
      </c>
      <c r="B1" s="105" t="s">
        <v>202</v>
      </c>
      <c r="C1" s="105" t="s">
        <v>205</v>
      </c>
      <c r="D1" s="105" t="s">
        <v>206</v>
      </c>
      <c r="E1" s="105" t="s">
        <v>208</v>
      </c>
      <c r="F1" s="105" t="s">
        <v>209</v>
      </c>
    </row>
    <row r="2" spans="1:6" x14ac:dyDescent="0.25">
      <c r="A2" s="31" t="s">
        <v>165</v>
      </c>
      <c r="B2" s="52">
        <f t="shared" ref="B2" si="0">0.85*2000000</f>
        <v>1700000</v>
      </c>
      <c r="C2" s="52">
        <f>0.85*2000000</f>
        <v>1700000</v>
      </c>
      <c r="D2" s="52">
        <f>0.85*2000000</f>
        <v>1700000</v>
      </c>
      <c r="E2" s="52">
        <f>0.85*2000000</f>
        <v>1700000</v>
      </c>
      <c r="F2" s="40">
        <f>0.85*2000000</f>
        <v>1700000</v>
      </c>
    </row>
    <row r="3" spans="1:6" x14ac:dyDescent="0.25">
      <c r="A3" s="17" t="s">
        <v>166</v>
      </c>
      <c r="B3" s="103" t="s">
        <v>4</v>
      </c>
      <c r="C3" s="103" t="s">
        <v>4</v>
      </c>
      <c r="D3" s="103" t="s">
        <v>4</v>
      </c>
      <c r="E3" s="103" t="s">
        <v>4</v>
      </c>
      <c r="F3" s="49" t="s">
        <v>4</v>
      </c>
    </row>
    <row r="4" spans="1:6" x14ac:dyDescent="0.25">
      <c r="A4" s="18" t="s">
        <v>35</v>
      </c>
      <c r="B4" s="103" t="s">
        <v>4</v>
      </c>
      <c r="C4" s="103" t="s">
        <v>4</v>
      </c>
      <c r="D4" s="103" t="s">
        <v>4</v>
      </c>
      <c r="E4" s="103" t="s">
        <v>4</v>
      </c>
      <c r="F4" s="49" t="s">
        <v>4</v>
      </c>
    </row>
    <row r="5" spans="1:6" x14ac:dyDescent="0.25">
      <c r="A5" s="18" t="s">
        <v>167</v>
      </c>
      <c r="B5" s="103" t="s">
        <v>4</v>
      </c>
      <c r="C5" s="103" t="s">
        <v>4</v>
      </c>
      <c r="D5" s="103" t="s">
        <v>4</v>
      </c>
      <c r="E5" s="103" t="s">
        <v>4</v>
      </c>
      <c r="F5" s="49" t="s">
        <v>4</v>
      </c>
    </row>
    <row r="6" spans="1:6" x14ac:dyDescent="0.25">
      <c r="A6" s="18" t="s">
        <v>168</v>
      </c>
      <c r="B6" s="103" t="s">
        <v>4</v>
      </c>
      <c r="C6" s="103" t="s">
        <v>4</v>
      </c>
      <c r="D6" s="103" t="s">
        <v>4</v>
      </c>
      <c r="E6" s="103" t="s">
        <v>4</v>
      </c>
      <c r="F6" s="49" t="s">
        <v>4</v>
      </c>
    </row>
    <row r="7" spans="1:6" x14ac:dyDescent="0.25">
      <c r="A7" s="19" t="s">
        <v>169</v>
      </c>
      <c r="B7" s="103" t="s">
        <v>4</v>
      </c>
      <c r="C7" s="103" t="s">
        <v>4</v>
      </c>
      <c r="D7" s="103" t="s">
        <v>4</v>
      </c>
      <c r="E7" s="103" t="s">
        <v>4</v>
      </c>
      <c r="F7" s="49" t="s">
        <v>4</v>
      </c>
    </row>
    <row r="8" spans="1:6" x14ac:dyDescent="0.25">
      <c r="A8" s="20" t="s">
        <v>8</v>
      </c>
      <c r="B8" s="104">
        <f t="shared" ref="B8:E8" si="1">B2</f>
        <v>1700000</v>
      </c>
      <c r="C8" s="104">
        <f t="shared" si="1"/>
        <v>1700000</v>
      </c>
      <c r="D8" s="104">
        <f t="shared" si="1"/>
        <v>1700000</v>
      </c>
      <c r="E8" s="104">
        <f t="shared" si="1"/>
        <v>1700000</v>
      </c>
      <c r="F8" s="50">
        <f t="shared" ref="F8" si="2">F2</f>
        <v>1700000</v>
      </c>
    </row>
    <row r="9" spans="1:6" ht="27" customHeight="1" x14ac:dyDescent="0.25">
      <c r="A9" s="165" t="s">
        <v>217</v>
      </c>
      <c r="B9" s="165"/>
      <c r="C9" s="165"/>
      <c r="D9" s="165"/>
      <c r="E9" s="165"/>
      <c r="F9" s="165"/>
    </row>
    <row r="10" spans="1:6" ht="14.25" customHeight="1" x14ac:dyDescent="0.25">
      <c r="A10" s="165" t="s">
        <v>22</v>
      </c>
      <c r="B10" s="165"/>
      <c r="C10" s="165"/>
      <c r="D10" s="165"/>
      <c r="E10" s="165"/>
      <c r="F10" s="165"/>
    </row>
    <row r="11" spans="1:6" ht="15.75" customHeight="1" x14ac:dyDescent="0.25">
      <c r="A11" s="165" t="s">
        <v>170</v>
      </c>
      <c r="B11" s="165"/>
      <c r="C11" s="165"/>
      <c r="D11" s="165"/>
      <c r="E11" s="165"/>
      <c r="F11" s="165"/>
    </row>
    <row r="12" spans="1:6" ht="15" customHeight="1" x14ac:dyDescent="0.25">
      <c r="A12" s="165" t="s">
        <v>171</v>
      </c>
      <c r="B12" s="165"/>
      <c r="C12" s="165"/>
      <c r="D12" s="165"/>
      <c r="E12" s="165"/>
      <c r="F12" s="165"/>
    </row>
    <row r="13" spans="1:6" ht="14.25" customHeight="1" x14ac:dyDescent="0.25">
      <c r="A13" s="161" t="s">
        <v>40</v>
      </c>
      <c r="B13" s="162"/>
      <c r="C13" s="162"/>
      <c r="D13" s="162"/>
      <c r="E13" s="162"/>
      <c r="F13" s="163"/>
    </row>
    <row r="14" spans="1:6" ht="26.25" customHeight="1" x14ac:dyDescent="0.25">
      <c r="A14" s="164" t="s">
        <v>12</v>
      </c>
      <c r="B14" s="164"/>
      <c r="C14" s="164"/>
      <c r="D14" s="164"/>
      <c r="E14" s="164"/>
      <c r="F14" s="164"/>
    </row>
    <row r="15" spans="1:6" ht="27" customHeight="1" x14ac:dyDescent="0.25">
      <c r="B15" s="21"/>
      <c r="C15" s="21"/>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D34" sqref="D34"/>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44" t="s">
        <v>159</v>
      </c>
      <c r="B1" s="105" t="s">
        <v>202</v>
      </c>
      <c r="C1" s="105" t="s">
        <v>205</v>
      </c>
      <c r="D1" s="105" t="s">
        <v>206</v>
      </c>
      <c r="E1" s="105" t="s">
        <v>208</v>
      </c>
      <c r="F1" s="105" t="s">
        <v>209</v>
      </c>
    </row>
    <row r="2" spans="1:6" x14ac:dyDescent="0.25">
      <c r="A2" s="31" t="s">
        <v>172</v>
      </c>
      <c r="B2" s="52">
        <f t="shared" ref="B2" si="0">0.85*37000000</f>
        <v>31450000</v>
      </c>
      <c r="C2" s="52">
        <f>0.85*37000000</f>
        <v>31450000</v>
      </c>
      <c r="D2" s="52">
        <f>0.85*37000000</f>
        <v>31450000</v>
      </c>
      <c r="E2" s="52">
        <f>0.85*37000000</f>
        <v>31450000</v>
      </c>
      <c r="F2" s="40">
        <f>0.85*37000000</f>
        <v>31450000</v>
      </c>
    </row>
    <row r="3" spans="1:6" x14ac:dyDescent="0.25">
      <c r="A3" s="17" t="s">
        <v>173</v>
      </c>
      <c r="B3" s="103" t="s">
        <v>4</v>
      </c>
      <c r="C3" s="103" t="s">
        <v>4</v>
      </c>
      <c r="D3" s="103" t="s">
        <v>4</v>
      </c>
      <c r="E3" s="103" t="s">
        <v>4</v>
      </c>
      <c r="F3" s="49" t="s">
        <v>4</v>
      </c>
    </row>
    <row r="4" spans="1:6" x14ac:dyDescent="0.25">
      <c r="A4" s="18" t="s">
        <v>174</v>
      </c>
      <c r="B4" s="103" t="s">
        <v>4</v>
      </c>
      <c r="C4" s="103" t="s">
        <v>4</v>
      </c>
      <c r="D4" s="103" t="s">
        <v>4</v>
      </c>
      <c r="E4" s="103" t="s">
        <v>4</v>
      </c>
      <c r="F4" s="49" t="s">
        <v>4</v>
      </c>
    </row>
    <row r="5" spans="1:6" x14ac:dyDescent="0.25">
      <c r="A5" s="18" t="s">
        <v>162</v>
      </c>
      <c r="B5" s="103" t="s">
        <v>4</v>
      </c>
      <c r="C5" s="103" t="s">
        <v>4</v>
      </c>
      <c r="D5" s="103" t="s">
        <v>4</v>
      </c>
      <c r="E5" s="103" t="s">
        <v>4</v>
      </c>
      <c r="F5" s="49" t="s">
        <v>4</v>
      </c>
    </row>
    <row r="6" spans="1:6" x14ac:dyDescent="0.25">
      <c r="A6" s="18" t="s">
        <v>175</v>
      </c>
      <c r="B6" s="103" t="s">
        <v>4</v>
      </c>
      <c r="C6" s="103" t="s">
        <v>4</v>
      </c>
      <c r="D6" s="103" t="s">
        <v>4</v>
      </c>
      <c r="E6" s="103" t="s">
        <v>4</v>
      </c>
      <c r="F6" s="49" t="s">
        <v>4</v>
      </c>
    </row>
    <row r="7" spans="1:6" x14ac:dyDescent="0.25">
      <c r="A7" s="19" t="s">
        <v>70</v>
      </c>
      <c r="B7" s="103" t="s">
        <v>4</v>
      </c>
      <c r="C7" s="103" t="s">
        <v>4</v>
      </c>
      <c r="D7" s="103" t="s">
        <v>4</v>
      </c>
      <c r="E7" s="103" t="s">
        <v>4</v>
      </c>
      <c r="F7" s="49" t="s">
        <v>4</v>
      </c>
    </row>
    <row r="8" spans="1:6" x14ac:dyDescent="0.25">
      <c r="A8" s="20" t="s">
        <v>8</v>
      </c>
      <c r="B8" s="104">
        <f t="shared" ref="B8:E8" si="1">B2</f>
        <v>31450000</v>
      </c>
      <c r="C8" s="104">
        <f t="shared" si="1"/>
        <v>31450000</v>
      </c>
      <c r="D8" s="104">
        <f t="shared" si="1"/>
        <v>31450000</v>
      </c>
      <c r="E8" s="104">
        <f t="shared" si="1"/>
        <v>31450000</v>
      </c>
      <c r="F8" s="50">
        <f t="shared" ref="F8" si="2">F2</f>
        <v>31450000</v>
      </c>
    </row>
    <row r="9" spans="1:6" ht="27" customHeight="1" x14ac:dyDescent="0.25">
      <c r="A9" s="165" t="s">
        <v>217</v>
      </c>
      <c r="B9" s="165"/>
      <c r="C9" s="165"/>
      <c r="D9" s="165"/>
      <c r="E9" s="165"/>
      <c r="F9" s="165"/>
    </row>
    <row r="10" spans="1:6" ht="14.25" customHeight="1" x14ac:dyDescent="0.25">
      <c r="A10" s="165" t="s">
        <v>22</v>
      </c>
      <c r="B10" s="165"/>
      <c r="C10" s="165"/>
      <c r="D10" s="165"/>
      <c r="E10" s="165"/>
      <c r="F10" s="165"/>
    </row>
    <row r="11" spans="1:6" ht="15.75" customHeight="1" x14ac:dyDescent="0.25">
      <c r="A11" s="165" t="s">
        <v>176</v>
      </c>
      <c r="B11" s="165"/>
      <c r="C11" s="165"/>
      <c r="D11" s="165"/>
      <c r="E11" s="165"/>
      <c r="F11" s="165"/>
    </row>
    <row r="12" spans="1:6" ht="15" customHeight="1" x14ac:dyDescent="0.25">
      <c r="A12" s="161" t="s">
        <v>11</v>
      </c>
      <c r="B12" s="162"/>
      <c r="C12" s="162"/>
      <c r="D12" s="162"/>
      <c r="E12" s="162"/>
      <c r="F12" s="163"/>
    </row>
    <row r="13" spans="1:6" ht="27.75" customHeight="1" x14ac:dyDescent="0.25">
      <c r="A13" s="164" t="s">
        <v>12</v>
      </c>
      <c r="B13" s="164"/>
      <c r="C13" s="164"/>
      <c r="D13" s="164"/>
      <c r="E13" s="164"/>
      <c r="F13" s="164"/>
    </row>
    <row r="14" spans="1:6" ht="26.25" customHeight="1" x14ac:dyDescent="0.25">
      <c r="B14" s="21"/>
      <c r="C14" s="21"/>
    </row>
    <row r="15" spans="1:6" ht="27" customHeight="1" x14ac:dyDescent="0.25"/>
  </sheetData>
  <mergeCells count="5">
    <mergeCell ref="A13:F13"/>
    <mergeCell ref="A9:F9"/>
    <mergeCell ref="A10:F10"/>
    <mergeCell ref="A11:F11"/>
    <mergeCell ref="A12:F12"/>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2" sqref="B32"/>
    </sheetView>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H9" sqref="H9"/>
    </sheetView>
  </sheetViews>
  <sheetFormatPr defaultRowHeight="15" x14ac:dyDescent="0.25"/>
  <cols>
    <col min="1" max="1" width="20.7109375" style="5" customWidth="1"/>
    <col min="2" max="2" width="12.5703125" style="5" customWidth="1"/>
    <col min="3" max="4" width="11.7109375" style="5" customWidth="1"/>
    <col min="5" max="5" width="13" style="5" customWidth="1"/>
    <col min="6" max="6" width="12.140625" style="5" customWidth="1"/>
    <col min="7" max="16384" width="9.140625" style="5"/>
  </cols>
  <sheetData>
    <row r="1" spans="1:6" ht="23.25" customHeight="1" x14ac:dyDescent="0.25">
      <c r="A1" s="80"/>
      <c r="B1" s="105" t="s">
        <v>202</v>
      </c>
      <c r="C1" s="105" t="s">
        <v>205</v>
      </c>
      <c r="D1" s="105" t="s">
        <v>206</v>
      </c>
      <c r="E1" s="105" t="s">
        <v>208</v>
      </c>
      <c r="F1" s="105" t="s">
        <v>209</v>
      </c>
    </row>
    <row r="2" spans="1:6" x14ac:dyDescent="0.25">
      <c r="A2" s="78" t="s">
        <v>52</v>
      </c>
      <c r="B2" s="85">
        <v>2621962</v>
      </c>
      <c r="C2" s="85">
        <v>3482884</v>
      </c>
      <c r="D2" s="85">
        <v>4213731.61417</v>
      </c>
      <c r="E2" s="85">
        <v>2825488.5</v>
      </c>
      <c r="F2" s="85">
        <f>SUM(F3:F4)</f>
        <v>3848560.7538000001</v>
      </c>
    </row>
    <row r="3" spans="1:6" ht="15" customHeight="1" x14ac:dyDescent="0.25">
      <c r="A3" s="81" t="s">
        <v>177</v>
      </c>
      <c r="B3" s="84">
        <v>1748446</v>
      </c>
      <c r="C3" s="84">
        <v>2805575</v>
      </c>
      <c r="D3" s="84">
        <v>3562076.5367999999</v>
      </c>
      <c r="E3" s="84">
        <v>2437636</v>
      </c>
      <c r="F3" s="84">
        <v>3220666.2159000002</v>
      </c>
    </row>
    <row r="4" spans="1:6" ht="15" customHeight="1" x14ac:dyDescent="0.25">
      <c r="A4" s="81" t="s">
        <v>178</v>
      </c>
      <c r="B4" s="84">
        <v>873515</v>
      </c>
      <c r="C4" s="84">
        <v>677309</v>
      </c>
      <c r="D4" s="84">
        <v>651655.07736999996</v>
      </c>
      <c r="E4" s="84">
        <v>387852.5</v>
      </c>
      <c r="F4" s="84">
        <v>627894.5379</v>
      </c>
    </row>
    <row r="5" spans="1:6" ht="15" customHeight="1" x14ac:dyDescent="0.25">
      <c r="A5" s="78" t="s">
        <v>2</v>
      </c>
      <c r="B5" s="85">
        <v>83695</v>
      </c>
      <c r="C5" s="85">
        <v>74625</v>
      </c>
      <c r="D5" s="85">
        <v>86615.092764000001</v>
      </c>
      <c r="E5" s="85">
        <v>55894.94</v>
      </c>
      <c r="F5" s="85">
        <f>SUM(F6:F7)</f>
        <v>79673.030400999996</v>
      </c>
    </row>
    <row r="6" spans="1:6" ht="15" customHeight="1" x14ac:dyDescent="0.25">
      <c r="A6" s="81" t="s">
        <v>179</v>
      </c>
      <c r="B6" s="79" t="s">
        <v>180</v>
      </c>
      <c r="C6" s="79" t="s">
        <v>180</v>
      </c>
      <c r="D6" s="79" t="s">
        <v>180</v>
      </c>
      <c r="E6" s="79" t="s">
        <v>180</v>
      </c>
      <c r="F6" s="79" t="s">
        <v>180</v>
      </c>
    </row>
    <row r="7" spans="1:6" ht="15" customHeight="1" x14ac:dyDescent="0.25">
      <c r="A7" s="81" t="s">
        <v>178</v>
      </c>
      <c r="B7" s="84">
        <v>83695</v>
      </c>
      <c r="C7" s="84">
        <v>74625</v>
      </c>
      <c r="D7" s="84">
        <v>86615.092764000001</v>
      </c>
      <c r="E7" s="84">
        <v>55894.94</v>
      </c>
      <c r="F7" s="84">
        <v>79673.030400999996</v>
      </c>
    </row>
    <row r="8" spans="1:6" ht="15" customHeight="1" x14ac:dyDescent="0.25">
      <c r="A8" s="78" t="s">
        <v>5</v>
      </c>
      <c r="B8" s="85">
        <v>206173</v>
      </c>
      <c r="C8" s="85">
        <v>233844</v>
      </c>
      <c r="D8" s="85">
        <v>211627.45465699999</v>
      </c>
      <c r="E8" s="85">
        <v>243543.114</v>
      </c>
      <c r="F8" s="85">
        <f>SUM(F9:F10)</f>
        <v>262601.03266809997</v>
      </c>
    </row>
    <row r="9" spans="1:6" ht="15" customHeight="1" x14ac:dyDescent="0.25">
      <c r="A9" s="81" t="s">
        <v>179</v>
      </c>
      <c r="B9" s="84">
        <v>197443</v>
      </c>
      <c r="C9" s="84">
        <v>220105</v>
      </c>
      <c r="D9" s="84">
        <v>200607.38149</v>
      </c>
      <c r="E9" s="84">
        <v>236036.3</v>
      </c>
      <c r="F9" s="84">
        <v>255221.04040999999</v>
      </c>
    </row>
    <row r="10" spans="1:6" ht="15" customHeight="1" x14ac:dyDescent="0.25">
      <c r="A10" s="81" t="s">
        <v>178</v>
      </c>
      <c r="B10" s="84">
        <v>8730</v>
      </c>
      <c r="C10" s="84">
        <v>13739</v>
      </c>
      <c r="D10" s="84">
        <v>11020.073167</v>
      </c>
      <c r="E10" s="84">
        <v>7506.8140000000003</v>
      </c>
      <c r="F10" s="84">
        <v>7379.9922581000001</v>
      </c>
    </row>
    <row r="11" spans="1:6" ht="15" customHeight="1" x14ac:dyDescent="0.25">
      <c r="A11" s="82" t="s">
        <v>189</v>
      </c>
      <c r="B11" s="89" t="s">
        <v>4</v>
      </c>
      <c r="C11" s="89" t="s">
        <v>4</v>
      </c>
      <c r="D11" s="89" t="s">
        <v>4</v>
      </c>
      <c r="E11" s="89" t="s">
        <v>4</v>
      </c>
      <c r="F11" s="89" t="s">
        <v>4</v>
      </c>
    </row>
    <row r="12" spans="1:6" ht="15" customHeight="1" x14ac:dyDescent="0.25">
      <c r="A12" s="81" t="s">
        <v>179</v>
      </c>
      <c r="B12" s="90" t="s">
        <v>4</v>
      </c>
      <c r="C12" s="90" t="s">
        <v>4</v>
      </c>
      <c r="D12" s="90" t="s">
        <v>4</v>
      </c>
      <c r="E12" s="90" t="s">
        <v>4</v>
      </c>
      <c r="F12" s="90" t="s">
        <v>4</v>
      </c>
    </row>
    <row r="13" spans="1:6" ht="15" customHeight="1" x14ac:dyDescent="0.25">
      <c r="A13" s="81" t="s">
        <v>178</v>
      </c>
      <c r="B13" s="90" t="s">
        <v>4</v>
      </c>
      <c r="C13" s="90" t="s">
        <v>4</v>
      </c>
      <c r="D13" s="90" t="s">
        <v>4</v>
      </c>
      <c r="E13" s="90" t="s">
        <v>4</v>
      </c>
      <c r="F13" s="90" t="s">
        <v>4</v>
      </c>
    </row>
    <row r="14" spans="1:6" ht="15" customHeight="1" x14ac:dyDescent="0.25">
      <c r="A14" s="78" t="s">
        <v>6</v>
      </c>
      <c r="B14" s="85" t="s">
        <v>4</v>
      </c>
      <c r="C14" s="85" t="s">
        <v>4</v>
      </c>
      <c r="D14" s="85" t="s">
        <v>4</v>
      </c>
      <c r="E14" s="85" t="s">
        <v>4</v>
      </c>
      <c r="F14" s="85" t="s">
        <v>4</v>
      </c>
    </row>
    <row r="15" spans="1:6" ht="15" customHeight="1" x14ac:dyDescent="0.25">
      <c r="A15" s="81" t="s">
        <v>179</v>
      </c>
      <c r="B15" s="84" t="s">
        <v>4</v>
      </c>
      <c r="C15" s="84" t="s">
        <v>4</v>
      </c>
      <c r="D15" s="84" t="s">
        <v>4</v>
      </c>
      <c r="E15" s="84" t="s">
        <v>4</v>
      </c>
      <c r="F15" s="84" t="s">
        <v>4</v>
      </c>
    </row>
    <row r="16" spans="1:6" ht="15" customHeight="1" x14ac:dyDescent="0.25">
      <c r="A16" s="81" t="s">
        <v>178</v>
      </c>
      <c r="B16" s="84" t="s">
        <v>4</v>
      </c>
      <c r="C16" s="84" t="s">
        <v>4</v>
      </c>
      <c r="D16" s="84" t="s">
        <v>4</v>
      </c>
      <c r="E16" s="84" t="s">
        <v>4</v>
      </c>
      <c r="F16" s="84" t="s">
        <v>4</v>
      </c>
    </row>
    <row r="17" spans="1:6" ht="15" customHeight="1" x14ac:dyDescent="0.25">
      <c r="A17" s="78" t="s">
        <v>7</v>
      </c>
      <c r="B17" s="85" t="s">
        <v>4</v>
      </c>
      <c r="C17" s="85" t="s">
        <v>4</v>
      </c>
      <c r="D17" s="85" t="s">
        <v>4</v>
      </c>
      <c r="E17" s="85" t="s">
        <v>4</v>
      </c>
      <c r="F17" s="85" t="s">
        <v>4</v>
      </c>
    </row>
    <row r="18" spans="1:6" ht="16.5" customHeight="1" x14ac:dyDescent="0.25">
      <c r="A18" s="81" t="s">
        <v>179</v>
      </c>
      <c r="B18" s="84" t="s">
        <v>4</v>
      </c>
      <c r="C18" s="84" t="s">
        <v>4</v>
      </c>
      <c r="D18" s="84" t="s">
        <v>4</v>
      </c>
      <c r="E18" s="84" t="s">
        <v>4</v>
      </c>
      <c r="F18" s="84" t="s">
        <v>4</v>
      </c>
    </row>
    <row r="19" spans="1:6" ht="15.75" customHeight="1" x14ac:dyDescent="0.25">
      <c r="A19" s="81" t="s">
        <v>178</v>
      </c>
      <c r="B19" s="84" t="s">
        <v>4</v>
      </c>
      <c r="C19" s="84" t="s">
        <v>4</v>
      </c>
      <c r="D19" s="84" t="s">
        <v>4</v>
      </c>
      <c r="E19" s="84" t="s">
        <v>4</v>
      </c>
      <c r="F19" s="84" t="s">
        <v>4</v>
      </c>
    </row>
    <row r="20" spans="1:6" ht="15.95" customHeight="1" x14ac:dyDescent="0.25">
      <c r="A20" s="78" t="s">
        <v>8</v>
      </c>
      <c r="B20" s="85">
        <v>2911829</v>
      </c>
      <c r="C20" s="85">
        <v>3791353</v>
      </c>
      <c r="D20" s="85">
        <v>4511974.1615909999</v>
      </c>
      <c r="E20" s="85">
        <v>3124926.554</v>
      </c>
      <c r="F20" s="85">
        <f>SUM(F2,F5,F8,)</f>
        <v>4190834.8168690996</v>
      </c>
    </row>
    <row r="21" spans="1:6" ht="15.95" customHeight="1" x14ac:dyDescent="0.25">
      <c r="A21" s="132"/>
      <c r="B21" s="133"/>
      <c r="C21" s="133"/>
      <c r="D21" s="133"/>
      <c r="E21" s="133"/>
      <c r="F21" s="134"/>
    </row>
    <row r="22" spans="1:6" ht="66.75" customHeight="1" x14ac:dyDescent="0.25">
      <c r="A22" s="135" t="s">
        <v>192</v>
      </c>
      <c r="B22" s="135"/>
      <c r="C22" s="135"/>
      <c r="D22" s="135"/>
      <c r="E22" s="135"/>
      <c r="F22" s="135"/>
    </row>
    <row r="23" spans="1:6" ht="15.95" customHeight="1" x14ac:dyDescent="0.25">
      <c r="A23" s="135" t="s">
        <v>13</v>
      </c>
      <c r="B23" s="135"/>
      <c r="C23" s="135"/>
      <c r="D23" s="135"/>
      <c r="E23" s="135"/>
      <c r="F23" s="135"/>
    </row>
    <row r="24" spans="1:6" ht="15" customHeight="1" x14ac:dyDescent="0.25">
      <c r="A24" s="135" t="s">
        <v>10</v>
      </c>
      <c r="B24" s="135"/>
      <c r="C24" s="135"/>
      <c r="D24" s="135"/>
      <c r="E24" s="135"/>
      <c r="F24" s="135"/>
    </row>
    <row r="25" spans="1:6" ht="15" customHeight="1" x14ac:dyDescent="0.25">
      <c r="A25" s="135" t="s">
        <v>11</v>
      </c>
      <c r="B25" s="135"/>
      <c r="C25" s="135"/>
      <c r="D25" s="135"/>
      <c r="E25" s="135"/>
      <c r="F25" s="135"/>
    </row>
    <row r="26" spans="1:6" ht="29.25" customHeight="1" x14ac:dyDescent="0.25">
      <c r="A26" s="111" t="s">
        <v>12</v>
      </c>
      <c r="B26" s="112"/>
      <c r="C26" s="112"/>
      <c r="D26" s="112"/>
      <c r="E26" s="112"/>
      <c r="F26" s="11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G7" sqref="G7"/>
    </sheetView>
  </sheetViews>
  <sheetFormatPr defaultRowHeight="15" x14ac:dyDescent="0.25"/>
  <cols>
    <col min="1" max="1" width="20.7109375" style="5" customWidth="1"/>
    <col min="2" max="2" width="12.140625" style="5" customWidth="1"/>
    <col min="3" max="4" width="11.7109375" style="5" customWidth="1"/>
    <col min="5" max="5" width="12.85546875" style="5" customWidth="1"/>
    <col min="6" max="6" width="12.7109375" style="5" customWidth="1"/>
    <col min="7" max="16384" width="9.140625" style="5"/>
  </cols>
  <sheetData>
    <row r="1" spans="1:6" ht="14.1" customHeight="1" x14ac:dyDescent="0.25">
      <c r="A1" s="86"/>
      <c r="B1" s="105" t="s">
        <v>202</v>
      </c>
      <c r="C1" s="105" t="s">
        <v>205</v>
      </c>
      <c r="D1" s="105" t="s">
        <v>206</v>
      </c>
      <c r="E1" s="105" t="s">
        <v>208</v>
      </c>
      <c r="F1" s="105" t="s">
        <v>209</v>
      </c>
    </row>
    <row r="2" spans="1:6" x14ac:dyDescent="0.25">
      <c r="A2" s="83" t="s">
        <v>52</v>
      </c>
      <c r="B2" s="85">
        <v>5243923</v>
      </c>
      <c r="C2" s="85">
        <v>6965767</v>
      </c>
      <c r="D2" s="85">
        <v>8427463.2283999994</v>
      </c>
      <c r="E2" s="85">
        <v>5650977</v>
      </c>
      <c r="F2" s="85">
        <f>SUM(F3:F4)</f>
        <v>7697121.5076000001</v>
      </c>
    </row>
    <row r="3" spans="1:6" ht="15" customHeight="1" x14ac:dyDescent="0.25">
      <c r="A3" s="87" t="s">
        <v>186</v>
      </c>
      <c r="B3" s="84">
        <v>3030817</v>
      </c>
      <c r="C3" s="84">
        <v>3600162</v>
      </c>
      <c r="D3" s="84">
        <v>4646668.4818000002</v>
      </c>
      <c r="E3" s="84">
        <v>3481619</v>
      </c>
      <c r="F3" s="84">
        <v>4934563.1991999997</v>
      </c>
    </row>
    <row r="4" spans="1:6" ht="15" customHeight="1" x14ac:dyDescent="0.25">
      <c r="A4" s="87" t="s">
        <v>138</v>
      </c>
      <c r="B4" s="84">
        <v>2213107</v>
      </c>
      <c r="C4" s="84">
        <v>3365605</v>
      </c>
      <c r="D4" s="84">
        <v>3780794.7466000002</v>
      </c>
      <c r="E4" s="84">
        <v>2169358</v>
      </c>
      <c r="F4" s="84">
        <v>2762558.3084</v>
      </c>
    </row>
    <row r="5" spans="1:6" ht="15" customHeight="1" x14ac:dyDescent="0.25">
      <c r="A5" s="88" t="s">
        <v>2</v>
      </c>
      <c r="B5" s="85">
        <v>167389</v>
      </c>
      <c r="C5" s="85">
        <v>149250</v>
      </c>
      <c r="D5" s="85">
        <v>173230.18552500001</v>
      </c>
      <c r="E5" s="85">
        <v>111789.87</v>
      </c>
      <c r="F5" s="85">
        <f>SUM(F6:F7)</f>
        <v>159346.060799</v>
      </c>
    </row>
    <row r="6" spans="1:6" ht="15" customHeight="1" x14ac:dyDescent="0.25">
      <c r="A6" s="87" t="s">
        <v>187</v>
      </c>
      <c r="B6" s="84">
        <v>121900</v>
      </c>
      <c r="C6" s="84">
        <v>101881</v>
      </c>
      <c r="D6" s="84">
        <v>115121.67731</v>
      </c>
      <c r="E6" s="84">
        <v>82185.73</v>
      </c>
      <c r="F6" s="84">
        <v>119729.38821999999</v>
      </c>
    </row>
    <row r="7" spans="1:6" ht="15" customHeight="1" x14ac:dyDescent="0.25">
      <c r="A7" s="87" t="s">
        <v>138</v>
      </c>
      <c r="B7" s="84">
        <v>45490</v>
      </c>
      <c r="C7" s="84">
        <v>47369</v>
      </c>
      <c r="D7" s="84">
        <v>58108.508215000002</v>
      </c>
      <c r="E7" s="84">
        <v>29604.14</v>
      </c>
      <c r="F7" s="84">
        <v>39616.672578999998</v>
      </c>
    </row>
    <row r="8" spans="1:6" ht="15" customHeight="1" x14ac:dyDescent="0.25">
      <c r="A8" s="88" t="s">
        <v>5</v>
      </c>
      <c r="B8" s="85">
        <v>412345</v>
      </c>
      <c r="C8" s="85">
        <v>467688</v>
      </c>
      <c r="D8" s="85">
        <v>423254.90931000002</v>
      </c>
      <c r="E8" s="85">
        <v>487086.30000000005</v>
      </c>
      <c r="F8" s="85">
        <f>SUM(F9:F10)</f>
        <v>525202.06533000001</v>
      </c>
    </row>
    <row r="9" spans="1:6" ht="15" customHeight="1" x14ac:dyDescent="0.25">
      <c r="A9" s="87" t="s">
        <v>187</v>
      </c>
      <c r="B9" s="84">
        <v>253616</v>
      </c>
      <c r="C9" s="84">
        <v>264859</v>
      </c>
      <c r="D9" s="84">
        <v>204605.54143000001</v>
      </c>
      <c r="E9" s="84">
        <v>260594.2</v>
      </c>
      <c r="F9" s="84">
        <v>288758.52454999997</v>
      </c>
    </row>
    <row r="10" spans="1:6" ht="15" customHeight="1" x14ac:dyDescent="0.25">
      <c r="A10" s="87" t="s">
        <v>138</v>
      </c>
      <c r="B10" s="84">
        <v>158729</v>
      </c>
      <c r="C10" s="84">
        <v>202829</v>
      </c>
      <c r="D10" s="84">
        <v>218649.36788000001</v>
      </c>
      <c r="E10" s="84">
        <v>226492.1</v>
      </c>
      <c r="F10" s="84">
        <v>236443.54078000001</v>
      </c>
    </row>
    <row r="11" spans="1:6" ht="15" customHeight="1" x14ac:dyDescent="0.25">
      <c r="A11" s="88" t="s">
        <v>189</v>
      </c>
      <c r="B11" s="89" t="s">
        <v>4</v>
      </c>
      <c r="C11" s="89" t="s">
        <v>4</v>
      </c>
      <c r="D11" s="89" t="s">
        <v>4</v>
      </c>
      <c r="E11" s="89" t="s">
        <v>4</v>
      </c>
      <c r="F11" s="89" t="s">
        <v>4</v>
      </c>
    </row>
    <row r="12" spans="1:6" ht="15" customHeight="1" x14ac:dyDescent="0.25">
      <c r="A12" s="87" t="s">
        <v>187</v>
      </c>
      <c r="B12" s="90" t="s">
        <v>4</v>
      </c>
      <c r="C12" s="90" t="s">
        <v>4</v>
      </c>
      <c r="D12" s="90" t="s">
        <v>4</v>
      </c>
      <c r="E12" s="90" t="s">
        <v>4</v>
      </c>
      <c r="F12" s="90" t="s">
        <v>4</v>
      </c>
    </row>
    <row r="13" spans="1:6" ht="15" customHeight="1" x14ac:dyDescent="0.25">
      <c r="A13" s="87" t="s">
        <v>138</v>
      </c>
      <c r="B13" s="90" t="s">
        <v>4</v>
      </c>
      <c r="C13" s="90" t="s">
        <v>4</v>
      </c>
      <c r="D13" s="90" t="s">
        <v>4</v>
      </c>
      <c r="E13" s="90" t="s">
        <v>4</v>
      </c>
      <c r="F13" s="90" t="s">
        <v>4</v>
      </c>
    </row>
    <row r="14" spans="1:6" ht="15" customHeight="1" x14ac:dyDescent="0.25">
      <c r="A14" s="88" t="s">
        <v>6</v>
      </c>
      <c r="B14" s="89" t="s">
        <v>4</v>
      </c>
      <c r="C14" s="89" t="s">
        <v>4</v>
      </c>
      <c r="D14" s="89" t="s">
        <v>4</v>
      </c>
      <c r="E14" s="89" t="s">
        <v>4</v>
      </c>
      <c r="F14" s="89" t="s">
        <v>4</v>
      </c>
    </row>
    <row r="15" spans="1:6" ht="15" customHeight="1" x14ac:dyDescent="0.25">
      <c r="A15" s="87" t="s">
        <v>187</v>
      </c>
      <c r="B15" s="90" t="s">
        <v>4</v>
      </c>
      <c r="C15" s="90" t="s">
        <v>4</v>
      </c>
      <c r="D15" s="90" t="s">
        <v>4</v>
      </c>
      <c r="E15" s="90" t="s">
        <v>4</v>
      </c>
      <c r="F15" s="90" t="s">
        <v>4</v>
      </c>
    </row>
    <row r="16" spans="1:6" ht="15" customHeight="1" x14ac:dyDescent="0.25">
      <c r="A16" s="87" t="s">
        <v>138</v>
      </c>
      <c r="B16" s="90" t="s">
        <v>4</v>
      </c>
      <c r="C16" s="90" t="s">
        <v>4</v>
      </c>
      <c r="D16" s="90" t="s">
        <v>4</v>
      </c>
      <c r="E16" s="90" t="s">
        <v>4</v>
      </c>
      <c r="F16" s="90" t="s">
        <v>4</v>
      </c>
    </row>
    <row r="17" spans="1:6" ht="15" customHeight="1" x14ac:dyDescent="0.25">
      <c r="A17" s="88" t="s">
        <v>7</v>
      </c>
      <c r="B17" s="85" t="s">
        <v>4</v>
      </c>
      <c r="C17" s="85" t="s">
        <v>4</v>
      </c>
      <c r="D17" s="85" t="s">
        <v>4</v>
      </c>
      <c r="E17" s="85" t="s">
        <v>4</v>
      </c>
      <c r="F17" s="85" t="s">
        <v>4</v>
      </c>
    </row>
    <row r="18" spans="1:6" ht="15" customHeight="1" x14ac:dyDescent="0.25">
      <c r="A18" s="87" t="s">
        <v>187</v>
      </c>
      <c r="B18" s="84" t="s">
        <v>4</v>
      </c>
      <c r="C18" s="84" t="s">
        <v>4</v>
      </c>
      <c r="D18" s="84" t="s">
        <v>4</v>
      </c>
      <c r="E18" s="84" t="s">
        <v>4</v>
      </c>
      <c r="F18" s="84" t="s">
        <v>4</v>
      </c>
    </row>
    <row r="19" spans="1:6" ht="15" customHeight="1" x14ac:dyDescent="0.25">
      <c r="A19" s="87" t="s">
        <v>138</v>
      </c>
      <c r="B19" s="84" t="s">
        <v>4</v>
      </c>
      <c r="C19" s="84" t="s">
        <v>4</v>
      </c>
      <c r="D19" s="84" t="s">
        <v>4</v>
      </c>
      <c r="E19" s="84" t="s">
        <v>4</v>
      </c>
      <c r="F19" s="84" t="s">
        <v>4</v>
      </c>
    </row>
    <row r="20" spans="1:6" ht="15" customHeight="1" x14ac:dyDescent="0.25">
      <c r="A20" s="88" t="s">
        <v>8</v>
      </c>
      <c r="B20" s="85">
        <v>5823658</v>
      </c>
      <c r="C20" s="85">
        <v>7582705</v>
      </c>
      <c r="D20" s="85">
        <v>9023948.3232349996</v>
      </c>
      <c r="E20" s="85">
        <v>6249853.1699999999</v>
      </c>
      <c r="F20" s="85">
        <f>SUM(F2,F5,F8)</f>
        <v>8381669.6337289996</v>
      </c>
    </row>
    <row r="21" spans="1:6" ht="15" customHeight="1" x14ac:dyDescent="0.25">
      <c r="A21" s="121"/>
      <c r="B21" s="122"/>
      <c r="C21" s="122"/>
      <c r="D21" s="122"/>
      <c r="E21" s="122"/>
      <c r="F21" s="123"/>
    </row>
    <row r="22" spans="1:6" ht="105.75" customHeight="1" x14ac:dyDescent="0.25">
      <c r="A22" s="135" t="s">
        <v>193</v>
      </c>
      <c r="B22" s="135"/>
      <c r="C22" s="135"/>
      <c r="D22" s="135"/>
      <c r="E22" s="135"/>
      <c r="F22" s="135"/>
    </row>
    <row r="23" spans="1:6" ht="15" customHeight="1" x14ac:dyDescent="0.25">
      <c r="A23" s="135" t="s">
        <v>13</v>
      </c>
      <c r="B23" s="135"/>
      <c r="C23" s="135"/>
      <c r="D23" s="135"/>
      <c r="E23" s="135"/>
      <c r="F23" s="135"/>
    </row>
    <row r="24" spans="1:6" ht="14.25" customHeight="1" x14ac:dyDescent="0.25">
      <c r="A24" s="135" t="s">
        <v>14</v>
      </c>
      <c r="B24" s="135"/>
      <c r="C24" s="135"/>
      <c r="D24" s="135"/>
      <c r="E24" s="135"/>
      <c r="F24" s="135"/>
    </row>
    <row r="25" spans="1:6" ht="15.75" customHeight="1" x14ac:dyDescent="0.25">
      <c r="A25" s="135" t="s">
        <v>11</v>
      </c>
      <c r="B25" s="135"/>
      <c r="C25" s="135"/>
      <c r="D25" s="135"/>
      <c r="E25" s="135"/>
      <c r="F25" s="135"/>
    </row>
    <row r="26" spans="1:6" ht="27" customHeight="1" x14ac:dyDescent="0.25">
      <c r="A26" s="111" t="s">
        <v>12</v>
      </c>
      <c r="B26" s="112"/>
      <c r="C26" s="112"/>
      <c r="D26" s="112"/>
      <c r="E26" s="112"/>
      <c r="F26" s="113"/>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44" sqref="C44"/>
    </sheetView>
  </sheetViews>
  <sheetFormatPr defaultRowHeight="15" x14ac:dyDescent="0.25"/>
  <cols>
    <col min="1" max="1" width="24.7109375" customWidth="1"/>
    <col min="2" max="4" width="14.7109375" customWidth="1"/>
  </cols>
  <sheetData>
    <row r="1" spans="1:4" x14ac:dyDescent="0.25">
      <c r="A1" s="106" t="s">
        <v>63</v>
      </c>
      <c r="B1" s="106" t="s">
        <v>64</v>
      </c>
      <c r="C1" s="106" t="s">
        <v>1</v>
      </c>
      <c r="D1" s="106" t="s">
        <v>8</v>
      </c>
    </row>
    <row r="2" spans="1:4" x14ac:dyDescent="0.25">
      <c r="A2" s="17" t="s">
        <v>65</v>
      </c>
      <c r="B2" s="103">
        <v>124710283</v>
      </c>
      <c r="C2" s="103">
        <v>70076301</v>
      </c>
      <c r="D2" s="103">
        <v>194786584</v>
      </c>
    </row>
    <row r="3" spans="1:4" x14ac:dyDescent="0.25">
      <c r="A3" s="18" t="s">
        <v>15</v>
      </c>
      <c r="B3" s="103">
        <v>52356684</v>
      </c>
      <c r="C3" s="103">
        <v>8907787</v>
      </c>
      <c r="D3" s="103">
        <v>61264470</v>
      </c>
    </row>
    <row r="4" spans="1:4" x14ac:dyDescent="0.25">
      <c r="A4" s="18" t="s">
        <v>18</v>
      </c>
      <c r="B4" s="103">
        <v>32051562</v>
      </c>
      <c r="C4" s="103">
        <v>10213612</v>
      </c>
      <c r="D4" s="103">
        <v>42265174</v>
      </c>
    </row>
    <row r="5" spans="1:4" x14ac:dyDescent="0.25">
      <c r="A5" s="18" t="s">
        <v>21</v>
      </c>
      <c r="B5" s="103">
        <v>0</v>
      </c>
      <c r="C5" s="103">
        <v>20058076</v>
      </c>
      <c r="D5" s="103">
        <v>20058076</v>
      </c>
    </row>
    <row r="6" spans="1:4" x14ac:dyDescent="0.25">
      <c r="A6" s="19" t="s">
        <v>66</v>
      </c>
      <c r="B6" s="103">
        <v>6766248</v>
      </c>
      <c r="C6" s="103">
        <v>24898642</v>
      </c>
      <c r="D6" s="103">
        <v>31664891</v>
      </c>
    </row>
    <row r="7" spans="1:4" x14ac:dyDescent="0.25">
      <c r="A7" s="20" t="s">
        <v>8</v>
      </c>
      <c r="B7" s="104">
        <f>SUM(B2:B6)</f>
        <v>215884777</v>
      </c>
      <c r="C7" s="104">
        <f>SUM(C2:C6)</f>
        <v>134154418</v>
      </c>
      <c r="D7" s="104">
        <f>SUM(D2:D6)</f>
        <v>350039195</v>
      </c>
    </row>
    <row r="8" spans="1:4" ht="34.5" customHeight="1" x14ac:dyDescent="0.25">
      <c r="A8" s="136" t="s">
        <v>67</v>
      </c>
      <c r="B8" s="136"/>
      <c r="C8" s="136"/>
      <c r="D8" s="136"/>
    </row>
    <row r="9" spans="1:4" x14ac:dyDescent="0.25">
      <c r="B9" s="21"/>
      <c r="C9" s="21"/>
    </row>
    <row r="10" spans="1:4" ht="14.25" customHeight="1" x14ac:dyDescent="0.25"/>
  </sheetData>
  <mergeCells count="1">
    <mergeCell ref="A8:D8"/>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D19" sqref="D19"/>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106" t="s">
        <v>63</v>
      </c>
      <c r="B1" s="37" t="s">
        <v>25</v>
      </c>
      <c r="C1" s="37" t="s">
        <v>68</v>
      </c>
      <c r="D1" s="37" t="s">
        <v>23</v>
      </c>
      <c r="E1" s="37" t="s">
        <v>24</v>
      </c>
      <c r="F1" s="37" t="s">
        <v>69</v>
      </c>
      <c r="G1" s="37" t="s">
        <v>26</v>
      </c>
      <c r="H1" s="37" t="s">
        <v>70</v>
      </c>
      <c r="I1" s="37" t="s">
        <v>8</v>
      </c>
    </row>
    <row r="2" spans="1:9" x14ac:dyDescent="0.25">
      <c r="A2" s="18" t="s">
        <v>32</v>
      </c>
      <c r="B2" s="91">
        <v>8280714</v>
      </c>
      <c r="C2" s="91">
        <v>604809</v>
      </c>
      <c r="D2" s="91">
        <v>2474021</v>
      </c>
      <c r="E2" s="91">
        <v>2051461</v>
      </c>
      <c r="F2" s="91">
        <v>371413</v>
      </c>
      <c r="G2" s="91">
        <v>140446</v>
      </c>
      <c r="H2" s="91">
        <v>242628</v>
      </c>
      <c r="I2" s="91">
        <v>14165491</v>
      </c>
    </row>
    <row r="3" spans="1:9" x14ac:dyDescent="0.25">
      <c r="A3" s="17" t="s">
        <v>65</v>
      </c>
      <c r="B3" s="91">
        <v>75088792</v>
      </c>
      <c r="C3" s="91">
        <v>64987532</v>
      </c>
      <c r="D3" s="91">
        <v>12553244</v>
      </c>
      <c r="E3" s="91">
        <v>19709096</v>
      </c>
      <c r="F3" s="91">
        <v>5042414</v>
      </c>
      <c r="G3" s="91">
        <v>4655786</v>
      </c>
      <c r="H3" s="91">
        <v>12749719</v>
      </c>
      <c r="I3" s="91">
        <v>194786584</v>
      </c>
    </row>
    <row r="4" spans="1:9" x14ac:dyDescent="0.25">
      <c r="A4" s="18" t="s">
        <v>15</v>
      </c>
      <c r="B4" s="91">
        <v>17865927</v>
      </c>
      <c r="C4" s="91">
        <v>29223844</v>
      </c>
      <c r="D4" s="91">
        <v>9582169</v>
      </c>
      <c r="E4" s="91">
        <v>24252</v>
      </c>
      <c r="F4" s="91">
        <v>259503</v>
      </c>
      <c r="G4" s="91">
        <v>79610</v>
      </c>
      <c r="H4" s="91">
        <v>4229165</v>
      </c>
      <c r="I4" s="91">
        <v>61264470</v>
      </c>
    </row>
    <row r="5" spans="1:9" x14ac:dyDescent="0.25">
      <c r="A5" s="18" t="s">
        <v>18</v>
      </c>
      <c r="B5" s="91">
        <v>6395790</v>
      </c>
      <c r="C5" s="91">
        <v>25462125</v>
      </c>
      <c r="D5" s="91">
        <v>7001204</v>
      </c>
      <c r="E5" s="91">
        <v>123551</v>
      </c>
      <c r="F5" s="91">
        <v>1377614</v>
      </c>
      <c r="G5" s="91">
        <v>1081170</v>
      </c>
      <c r="H5" s="91">
        <v>823719</v>
      </c>
      <c r="I5" s="91">
        <v>42265174</v>
      </c>
    </row>
    <row r="6" spans="1:9" x14ac:dyDescent="0.25">
      <c r="A6" s="18" t="s">
        <v>21</v>
      </c>
      <c r="B6" s="91">
        <v>8165813</v>
      </c>
      <c r="C6" s="91">
        <v>7555024</v>
      </c>
      <c r="D6" s="91">
        <v>1395010</v>
      </c>
      <c r="E6" s="91">
        <v>2304019</v>
      </c>
      <c r="F6" s="91">
        <v>351572</v>
      </c>
      <c r="G6" s="91">
        <v>21890</v>
      </c>
      <c r="H6" s="91">
        <v>264747</v>
      </c>
      <c r="I6" s="91">
        <v>20058076</v>
      </c>
    </row>
    <row r="7" spans="1:9" x14ac:dyDescent="0.25">
      <c r="A7" s="19" t="s">
        <v>66</v>
      </c>
      <c r="B7" s="91">
        <v>9808085</v>
      </c>
      <c r="C7" s="91">
        <v>5830701</v>
      </c>
      <c r="D7" s="91">
        <v>1141699</v>
      </c>
      <c r="E7" s="91">
        <v>313756</v>
      </c>
      <c r="F7" s="91">
        <v>131360</v>
      </c>
      <c r="G7" s="91">
        <v>42696</v>
      </c>
      <c r="H7" s="91">
        <v>231101</v>
      </c>
      <c r="I7" s="91">
        <v>17499400</v>
      </c>
    </row>
    <row r="8" spans="1:9" x14ac:dyDescent="0.25">
      <c r="A8" s="22" t="s">
        <v>8</v>
      </c>
      <c r="B8" s="95">
        <f>SUM(B2:B7)</f>
        <v>125605121</v>
      </c>
      <c r="C8" s="95">
        <f t="shared" ref="C8:I8" si="0">SUM(C2:C7)</f>
        <v>133664035</v>
      </c>
      <c r="D8" s="95">
        <f t="shared" si="0"/>
        <v>34147347</v>
      </c>
      <c r="E8" s="95">
        <f t="shared" si="0"/>
        <v>24526135</v>
      </c>
      <c r="F8" s="95">
        <f t="shared" si="0"/>
        <v>7533876</v>
      </c>
      <c r="G8" s="95">
        <f t="shared" si="0"/>
        <v>6021598</v>
      </c>
      <c r="H8" s="95">
        <f t="shared" si="0"/>
        <v>18541079</v>
      </c>
      <c r="I8" s="95">
        <f t="shared" si="0"/>
        <v>350039195</v>
      </c>
    </row>
    <row r="9" spans="1:9" ht="19.5" customHeight="1" x14ac:dyDescent="0.25">
      <c r="A9" s="137" t="s">
        <v>71</v>
      </c>
      <c r="B9" s="137"/>
      <c r="C9" s="137"/>
      <c r="D9" s="137"/>
      <c r="E9" s="137"/>
      <c r="F9" s="137"/>
      <c r="G9" s="137"/>
      <c r="H9" s="137"/>
      <c r="I9" s="137"/>
    </row>
    <row r="10" spans="1:9" ht="15" customHeight="1" x14ac:dyDescent="0.25"/>
    <row r="11" spans="1:9" ht="15" customHeight="1" x14ac:dyDescent="0.25"/>
    <row r="12" spans="1:9" ht="23.25" customHeight="1" x14ac:dyDescent="0.25"/>
    <row r="13" spans="1:9" ht="26.25" customHeight="1" x14ac:dyDescent="0.25"/>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1</vt:i4>
      </vt:variant>
    </vt:vector>
  </HeadingPairs>
  <TitlesOfParts>
    <vt:vector size="57"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Sheet1</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RFairbanks</dc:creator>
  <cp:lastModifiedBy>JRoberts</cp:lastModifiedBy>
  <dcterms:created xsi:type="dcterms:W3CDTF">2013-07-24T13:54:34Z</dcterms:created>
  <dcterms:modified xsi:type="dcterms:W3CDTF">2014-03-26T14:11:40Z</dcterms:modified>
</cp:coreProperties>
</file>