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7595" windowHeight="14760"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I4" i="65" l="1"/>
  <c r="H4" i="65"/>
  <c r="G4" i="65"/>
  <c r="F4" i="65"/>
  <c r="E4" i="65"/>
  <c r="D4" i="65"/>
  <c r="C4" i="65"/>
  <c r="B4" i="65"/>
  <c r="F8" i="97" l="1"/>
  <c r="F5" i="97"/>
  <c r="F2" i="97"/>
  <c r="F20" i="97" s="1"/>
  <c r="F8" i="96"/>
  <c r="F5" i="96"/>
  <c r="F2" i="96"/>
  <c r="F20" i="96" s="1"/>
  <c r="F20" i="95" l="1"/>
  <c r="F8" i="95"/>
  <c r="F5" i="95"/>
  <c r="F2" i="95"/>
  <c r="F8" i="94"/>
  <c r="F20" i="94" s="1"/>
  <c r="F5" i="94"/>
  <c r="F2" i="94"/>
  <c r="E2" i="91" l="1"/>
  <c r="E8" i="91" s="1"/>
  <c r="D2" i="91"/>
  <c r="D8" i="91" s="1"/>
  <c r="C2" i="91"/>
  <c r="C8" i="91" s="1"/>
  <c r="B2" i="91"/>
  <c r="B8" i="91" s="1"/>
  <c r="E2" i="90"/>
  <c r="E8" i="90" s="1"/>
  <c r="D2" i="90"/>
  <c r="D8" i="90" s="1"/>
  <c r="C2" i="90"/>
  <c r="C8" i="90" s="1"/>
  <c r="B2" i="90"/>
  <c r="B8" i="90" s="1"/>
  <c r="E2" i="89"/>
  <c r="E8" i="89" s="1"/>
  <c r="D2" i="89"/>
  <c r="D8" i="89" s="1"/>
  <c r="C2" i="89"/>
  <c r="C8" i="89" s="1"/>
  <c r="B2" i="89"/>
  <c r="B8" i="89" s="1"/>
  <c r="E6" i="72"/>
  <c r="D6" i="72"/>
  <c r="C6" i="72"/>
  <c r="D5" i="69"/>
  <c r="C5" i="69"/>
  <c r="E5" i="67"/>
  <c r="D5" i="67"/>
  <c r="C5" i="67"/>
  <c r="B5" i="67"/>
  <c r="J4" i="66"/>
  <c r="I4" i="66"/>
  <c r="H4" i="66"/>
  <c r="G4" i="66"/>
  <c r="F4" i="66"/>
  <c r="E4" i="66"/>
  <c r="D4" i="66"/>
  <c r="C4" i="66"/>
  <c r="B4" i="66"/>
  <c r="D6" i="64"/>
  <c r="C6" i="64"/>
  <c r="B6" i="64"/>
  <c r="E6" i="62" l="1"/>
  <c r="D6" i="62"/>
  <c r="C6" i="62"/>
  <c r="J5" i="61"/>
  <c r="I5" i="61"/>
  <c r="H5" i="61"/>
  <c r="G5" i="61"/>
  <c r="F5" i="61"/>
  <c r="E5" i="61"/>
  <c r="D5" i="61"/>
  <c r="C5" i="61"/>
  <c r="B5" i="61"/>
  <c r="I5" i="60"/>
  <c r="H5" i="60"/>
  <c r="G5" i="60"/>
  <c r="F5" i="60"/>
  <c r="E5" i="60"/>
  <c r="D5" i="60"/>
  <c r="C5" i="60"/>
  <c r="B5" i="60"/>
  <c r="D5" i="59"/>
  <c r="C5" i="59"/>
  <c r="E5" i="57"/>
  <c r="D5" i="57"/>
  <c r="C5" i="57"/>
  <c r="B5" i="57"/>
  <c r="J12" i="56"/>
  <c r="I12" i="56"/>
  <c r="H12" i="56"/>
  <c r="G12" i="56"/>
  <c r="F12" i="56"/>
  <c r="E12" i="56"/>
  <c r="D12" i="56"/>
  <c r="C12" i="56"/>
  <c r="B12" i="56"/>
  <c r="I12" i="55"/>
  <c r="H12" i="55"/>
  <c r="G12" i="55"/>
  <c r="F12" i="55"/>
  <c r="E12" i="55"/>
  <c r="D12" i="55"/>
  <c r="C12" i="55"/>
  <c r="B12" i="55"/>
  <c r="C12" i="54"/>
  <c r="B12" i="54"/>
  <c r="D12" i="54" s="1"/>
  <c r="E6" i="52" l="1"/>
  <c r="C6" i="52"/>
  <c r="H5" i="51"/>
  <c r="G5" i="51"/>
  <c r="F5" i="51"/>
  <c r="E5" i="51"/>
  <c r="D5" i="51"/>
  <c r="C5" i="51"/>
  <c r="B5" i="51"/>
  <c r="I5" i="50"/>
  <c r="H5" i="50"/>
  <c r="G5" i="50"/>
  <c r="F5" i="50"/>
  <c r="E5" i="50"/>
  <c r="D5" i="50"/>
  <c r="C5" i="50"/>
  <c r="B5" i="50"/>
  <c r="D5" i="49"/>
  <c r="C5" i="49"/>
  <c r="E7" i="47"/>
  <c r="D7" i="47"/>
  <c r="C7" i="47"/>
  <c r="B7" i="47"/>
  <c r="J8" i="46"/>
  <c r="I8" i="46"/>
  <c r="H8" i="46"/>
  <c r="G8" i="46"/>
  <c r="F8" i="46"/>
  <c r="E8" i="46"/>
  <c r="D8" i="46"/>
  <c r="C8" i="46"/>
  <c r="B8" i="46"/>
  <c r="I8" i="45"/>
  <c r="H8" i="45"/>
  <c r="G8" i="45"/>
  <c r="F8" i="45"/>
  <c r="E8" i="45"/>
  <c r="D8" i="45"/>
  <c r="C8" i="45"/>
  <c r="B8" i="45"/>
  <c r="D7" i="44"/>
  <c r="C7" i="44"/>
  <c r="B7" i="44"/>
  <c r="F8" i="93"/>
  <c r="F5" i="93"/>
  <c r="F2" i="93"/>
  <c r="F20" i="93" s="1"/>
  <c r="F8" i="92"/>
  <c r="F20" i="92" s="1"/>
  <c r="F5" i="92"/>
  <c r="F2" i="92"/>
  <c r="F2" i="91" l="1"/>
  <c r="F8" i="91" s="1"/>
  <c r="F8" i="90" l="1"/>
  <c r="F2" i="90"/>
  <c r="F8" i="89" l="1"/>
  <c r="F2" i="89"/>
</calcChain>
</file>

<file path=xl/sharedStrings.xml><?xml version="1.0" encoding="utf-8"?>
<sst xmlns="http://schemas.openxmlformats.org/spreadsheetml/2006/main" count="1164" uniqueCount="218">
  <si>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</si>
  <si>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</si>
  <si>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</si>
  <si>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</si>
  <si>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</si>
  <si>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</si>
  <si>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</si>
  <si>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</si>
  <si>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</si>
  <si>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</si>
  <si>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</si>
  <si>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</si>
  <si>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</si>
  <si>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</si>
  <si>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</si>
  <si>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</si>
  <si>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</si>
  <si>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</si>
  <si>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</si>
  <si>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</si>
  <si>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</si>
  <si>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</si>
  <si>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</si>
  <si>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</si>
  <si>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</si>
  <si>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</si>
  <si>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</si>
  <si>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</si>
  <si>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</si>
  <si>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</si>
  <si>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</si>
  <si>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</si>
  <si>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</si>
  <si>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</si>
  <si>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</si>
  <si>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</si>
  <si>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</si>
  <si>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</si>
  <si>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</si>
  <si>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</si>
  <si>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</si>
  <si>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</si>
  <si>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</si>
  <si>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</si>
  <si>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</si>
  <si>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</si>
  <si>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</si>
  <si>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</si>
  <si>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</si>
  <si>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</si>
  <si>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</si>
  <si>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</si>
  <si>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</si>
  <si>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</si>
  <si>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</si>
  <si>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</si>
  <si>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</si>
  <si>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</si>
  <si>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</si>
  <si>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</si>
  <si>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</si>
  <si>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</si>
  <si>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</si>
  <si>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</si>
  <si>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</si>
  <si>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</si>
  <si>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</si>
  <si>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</si>
  <si>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</si>
  <si>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</si>
  <si>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</si>
  <si>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</si>
  <si>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</si>
  <si>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</si>
  <si>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</si>
  <si>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</si>
  <si>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</si>
  <si>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</si>
  <si>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</si>
  <si>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</si>
  <si>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</si>
  <si>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</si>
  <si>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</si>
  <si>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</si>
  <si>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</si>
  <si>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</si>
  <si>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</si>
  <si>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</si>
  <si>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</si>
  <si>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</si>
  <si>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</si>
  <si>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</si>
  <si>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</si>
  <si>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</si>
  <si>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</si>
  <si>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</si>
  <si>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</si>
  <si>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</si>
  <si>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</si>
  <si>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</si>
  <si>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</si>
  <si>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</si>
  <si>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</si>
  <si>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</si>
  <si>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</si>
  <si>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</si>
  <si>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</si>
  <si>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</si>
  <si>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</si>
  <si>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</si>
  <si>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</si>
  <si>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</si>
  <si>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</si>
  <si>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</si>
  <si>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</si>
  <si>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</si>
  <si>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</si>
  <si>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</si>
  <si>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</si>
  <si>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</si>
  <si>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</si>
  <si>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</si>
  <si>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</si>
  <si>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</si>
  <si>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</si>
  <si>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</si>
  <si>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</si>
  <si>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</si>
  <si>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</si>
  <si>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</si>
  <si>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</si>
  <si>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</si>
  <si>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</si>
  <si>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</si>
  <si>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</si>
  <si>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</si>
  <si>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</si>
  <si>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</si>
  <si>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</si>
  <si>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</si>
  <si>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</si>
  <si>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</si>
  <si>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</si>
  <si>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</si>
  <si>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</si>
  <si>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</si>
  <si>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</si>
  <si>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</si>
  <si>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</si>
  <si>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</si>
  <si>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</si>
  <si>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</si>
  <si>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</si>
  <si>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</si>
  <si>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</si>
  <si>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</si>
  <si>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</si>
  <si>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</si>
  <si>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</si>
  <si>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</si>
  <si>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</si>
  <si>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</si>
  <si>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</si>
  <si>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</si>
  <si>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</si>
  <si>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</si>
  <si>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</si>
  <si>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</si>
  <si>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</si>
  <si>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</si>
  <si>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</si>
  <si>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</si>
  <si>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</si>
  <si>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</si>
  <si>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</si>
  <si>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</si>
  <si>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</si>
  <si>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</si>
  <si>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</si>
  <si>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</si>
  <si>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</si>
  <si>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</si>
  <si>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</si>
  <si>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</si>
  <si>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</si>
  <si>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</si>
  <si>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</si>
  <si>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</si>
  <si>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</si>
  <si>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</si>
  <si>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</si>
  <si>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</si>
  <si>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</si>
  <si>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</si>
  <si>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</si>
  <si>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 xml:space="preserve">                            -  </t>
  </si>
  <si>
    <t xml:space="preserve">                       -  </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</si>
  <si>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</si>
  <si>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</si>
  <si>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</si>
  <si>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</si>
  <si>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</si>
  <si>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14</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</si>
  <si>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</si>
  <si>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</si>
  <si>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21</t>
  </si>
  <si>
    <t>February 28</t>
  </si>
  <si>
    <t xml:space="preserve"> N/A </t>
  </si>
  <si>
    <t>March 7</t>
  </si>
  <si>
    <t>March 14</t>
  </si>
  <si>
    <t>Gross notional amount outstanding, March 14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</si>
  <si>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Index Tranche / Index</t>
  </si>
  <si>
    <t>Swap transaction volumes, week ending March 14,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</si>
  <si>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 xml:space="preserve"> Swap transaction volumes, week ending March 14,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</si>
  <si>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14,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</si>
  <si>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March 14,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</si>
  <si>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March 14 weekly snapshot, by product type, all tenors and currencies.  </t>
  </si>
  <si>
    <t xml:space="preserve">Gross notional amount outstanding, March 14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</si>
</sst>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166">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6" fontId="21" fillId="0" borderId="1" xfId="44"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xf numFmtId="166" fontId="0" fillId="0" borderId="1" xfId="44" applyNumberFormat="1" applyFont="1" applyBorder="1"/>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xf>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7" fillId="0" borderId="1" xfId="0" applyFont="1" applyBorder="1" applyAlignment="1">
      <alignment horizontal="center"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19" sqref="A19"/>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41724</v>
      </c>
      <c r="F3" s="35"/>
    </row>
    <row r="4" spans="1:6" x14ac:dyDescent="0.25">
      <c r="A4" s="15" t="s">
        <v>55</v>
      </c>
      <c r="B4" s="16">
        <v>41712</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17" sqref="G17"/>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106" t="s">
        <v>63</v>
      </c>
      <c r="B1" s="37" t="s">
        <v>72</v>
      </c>
      <c r="C1" s="37" t="s">
        <v>27</v>
      </c>
      <c r="D1" s="37" t="s">
        <v>28</v>
      </c>
      <c r="E1" s="37" t="s">
        <v>29</v>
      </c>
      <c r="F1" s="37" t="s">
        <v>30</v>
      </c>
      <c r="G1" s="37" t="s">
        <v>31</v>
      </c>
      <c r="H1" s="37" t="s">
        <v>73</v>
      </c>
      <c r="I1" s="37" t="s">
        <v>74</v>
      </c>
      <c r="J1" s="8" t="s">
        <v>8</v>
      </c>
    </row>
    <row r="2" spans="1:10" x14ac:dyDescent="0.25">
      <c r="A2" s="18" t="s">
        <v>32</v>
      </c>
      <c r="B2" s="96">
        <v>2028598</v>
      </c>
      <c r="C2" s="96">
        <v>1004016</v>
      </c>
      <c r="D2" s="96">
        <v>2032584</v>
      </c>
      <c r="E2" s="96">
        <v>2564037</v>
      </c>
      <c r="F2" s="96">
        <v>3492728</v>
      </c>
      <c r="G2" s="96">
        <v>1720867</v>
      </c>
      <c r="H2" s="96">
        <v>1241683</v>
      </c>
      <c r="I2" s="96">
        <v>80978</v>
      </c>
      <c r="J2" s="96">
        <v>14165491</v>
      </c>
    </row>
    <row r="3" spans="1:10" x14ac:dyDescent="0.25">
      <c r="A3" s="17" t="s">
        <v>65</v>
      </c>
      <c r="B3" s="96">
        <v>12078113</v>
      </c>
      <c r="C3" s="96">
        <v>8231051</v>
      </c>
      <c r="D3" s="96">
        <v>16165935</v>
      </c>
      <c r="E3" s="96">
        <v>29476027</v>
      </c>
      <c r="F3" s="96">
        <v>63176968</v>
      </c>
      <c r="G3" s="96">
        <v>43595829</v>
      </c>
      <c r="H3" s="96">
        <v>20089296</v>
      </c>
      <c r="I3" s="96">
        <v>1973365</v>
      </c>
      <c r="J3" s="96">
        <v>194786584</v>
      </c>
    </row>
    <row r="4" spans="1:10" x14ac:dyDescent="0.25">
      <c r="A4" s="18" t="s">
        <v>15</v>
      </c>
      <c r="B4" s="96">
        <v>32491115</v>
      </c>
      <c r="C4" s="96">
        <v>12996438</v>
      </c>
      <c r="D4" s="96">
        <v>12432970</v>
      </c>
      <c r="E4" s="96">
        <v>3185169</v>
      </c>
      <c r="F4" s="96">
        <v>158778</v>
      </c>
      <c r="G4" s="96">
        <v>0</v>
      </c>
      <c r="H4" s="96">
        <v>0</v>
      </c>
      <c r="I4" s="96">
        <v>0</v>
      </c>
      <c r="J4" s="96">
        <v>61264470</v>
      </c>
    </row>
    <row r="5" spans="1:10" x14ac:dyDescent="0.25">
      <c r="A5" s="18" t="s">
        <v>18</v>
      </c>
      <c r="B5" s="96">
        <v>18586401</v>
      </c>
      <c r="C5" s="96">
        <v>6338873</v>
      </c>
      <c r="D5" s="96">
        <v>9462634</v>
      </c>
      <c r="E5" s="96">
        <v>5178746</v>
      </c>
      <c r="F5" s="96">
        <v>2031437</v>
      </c>
      <c r="G5" s="96">
        <v>422672</v>
      </c>
      <c r="H5" s="96">
        <v>227833</v>
      </c>
      <c r="I5" s="96">
        <v>16579</v>
      </c>
      <c r="J5" s="96">
        <v>42265174</v>
      </c>
    </row>
    <row r="6" spans="1:10" x14ac:dyDescent="0.25">
      <c r="A6" s="18" t="s">
        <v>21</v>
      </c>
      <c r="B6" s="96">
        <v>3679218</v>
      </c>
      <c r="C6" s="96">
        <v>1816368</v>
      </c>
      <c r="D6" s="96">
        <v>3349993</v>
      </c>
      <c r="E6" s="96">
        <v>3747853</v>
      </c>
      <c r="F6" s="96">
        <v>4318783</v>
      </c>
      <c r="G6" s="96">
        <v>2165570</v>
      </c>
      <c r="H6" s="96">
        <v>965666</v>
      </c>
      <c r="I6" s="96">
        <v>14625</v>
      </c>
      <c r="J6" s="96">
        <v>20058076</v>
      </c>
    </row>
    <row r="7" spans="1:10" x14ac:dyDescent="0.25">
      <c r="A7" s="18" t="s">
        <v>66</v>
      </c>
      <c r="B7" s="96">
        <v>1855488</v>
      </c>
      <c r="C7" s="96">
        <v>929300</v>
      </c>
      <c r="D7" s="96">
        <v>1407381</v>
      </c>
      <c r="E7" s="96">
        <v>2148496</v>
      </c>
      <c r="F7" s="96">
        <v>4721611</v>
      </c>
      <c r="G7" s="96">
        <v>4014175</v>
      </c>
      <c r="H7" s="96">
        <v>2234032</v>
      </c>
      <c r="I7" s="96">
        <v>188914</v>
      </c>
      <c r="J7" s="96">
        <v>17499400</v>
      </c>
    </row>
    <row r="8" spans="1:10" x14ac:dyDescent="0.25">
      <c r="A8" s="22" t="s">
        <v>8</v>
      </c>
      <c r="B8" s="92">
        <f>SUM(B2:B7)</f>
        <v>70718933</v>
      </c>
      <c r="C8" s="92">
        <f t="shared" ref="C8:J8" si="0">SUM(C2:C7)</f>
        <v>31316046</v>
      </c>
      <c r="D8" s="92">
        <f t="shared" si="0"/>
        <v>44851497</v>
      </c>
      <c r="E8" s="92">
        <f t="shared" si="0"/>
        <v>46300328</v>
      </c>
      <c r="F8" s="92">
        <f t="shared" si="0"/>
        <v>77900305</v>
      </c>
      <c r="G8" s="92">
        <f t="shared" si="0"/>
        <v>51919113</v>
      </c>
      <c r="H8" s="92">
        <f t="shared" si="0"/>
        <v>24758510</v>
      </c>
      <c r="I8" s="92">
        <f t="shared" si="0"/>
        <v>2274461</v>
      </c>
      <c r="J8" s="92">
        <f t="shared" si="0"/>
        <v>350039195</v>
      </c>
    </row>
    <row r="9" spans="1:10" ht="24" customHeight="1" x14ac:dyDescent="0.25">
      <c r="A9" s="138" t="s">
        <v>71</v>
      </c>
      <c r="B9" s="139"/>
      <c r="C9" s="139"/>
      <c r="D9" s="139"/>
      <c r="E9" s="139"/>
      <c r="F9" s="139"/>
      <c r="G9" s="139"/>
      <c r="H9" s="139"/>
      <c r="I9" s="139"/>
      <c r="J9" s="140"/>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D20" sqref="D20"/>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41" t="s">
        <v>75</v>
      </c>
      <c r="C1" s="141"/>
      <c r="D1" s="141" t="s">
        <v>76</v>
      </c>
      <c r="E1" s="141"/>
    </row>
    <row r="2" spans="1:7" x14ac:dyDescent="0.25">
      <c r="A2" s="106" t="s">
        <v>63</v>
      </c>
      <c r="B2" s="106" t="s">
        <v>64</v>
      </c>
      <c r="C2" s="106" t="s">
        <v>1</v>
      </c>
      <c r="D2" s="106" t="s">
        <v>3</v>
      </c>
      <c r="E2" s="106" t="s">
        <v>1</v>
      </c>
    </row>
    <row r="3" spans="1:7" x14ac:dyDescent="0.25">
      <c r="A3" s="17" t="s">
        <v>65</v>
      </c>
      <c r="B3" s="101">
        <v>224536524</v>
      </c>
      <c r="C3" s="101">
        <v>94151888</v>
      </c>
      <c r="D3" s="101">
        <v>24884042</v>
      </c>
      <c r="E3" s="101">
        <v>46000713</v>
      </c>
    </row>
    <row r="4" spans="1:7" x14ac:dyDescent="0.25">
      <c r="A4" s="18" t="s">
        <v>15</v>
      </c>
      <c r="B4" s="101">
        <v>98708642</v>
      </c>
      <c r="C4" s="101">
        <v>14660258</v>
      </c>
      <c r="D4" s="101">
        <v>6004725</v>
      </c>
      <c r="E4" s="101">
        <v>3155315</v>
      </c>
    </row>
    <row r="5" spans="1:7" x14ac:dyDescent="0.25">
      <c r="A5" s="18" t="s">
        <v>18</v>
      </c>
      <c r="B5" s="101">
        <v>56248653</v>
      </c>
      <c r="C5" s="101">
        <v>14431416</v>
      </c>
      <c r="D5" s="101">
        <v>7854471</v>
      </c>
      <c r="E5" s="101">
        <v>5995807</v>
      </c>
    </row>
    <row r="6" spans="1:7" x14ac:dyDescent="0.25">
      <c r="A6" s="18" t="s">
        <v>66</v>
      </c>
      <c r="B6" s="101">
        <v>12694198</v>
      </c>
      <c r="C6" s="101">
        <v>67765990</v>
      </c>
      <c r="D6" s="101">
        <v>838299</v>
      </c>
      <c r="E6" s="101">
        <v>22147445</v>
      </c>
    </row>
    <row r="7" spans="1:7" x14ac:dyDescent="0.25">
      <c r="A7" s="22" t="s">
        <v>8</v>
      </c>
      <c r="B7" s="93">
        <f>SUM(B3:B6)</f>
        <v>392188017</v>
      </c>
      <c r="C7" s="93">
        <f t="shared" ref="C7:E7" si="0">SUM(C3:C6)</f>
        <v>191009552</v>
      </c>
      <c r="D7" s="93">
        <f t="shared" si="0"/>
        <v>39581537</v>
      </c>
      <c r="E7" s="93">
        <f t="shared" si="0"/>
        <v>77299280</v>
      </c>
      <c r="G7" s="21"/>
    </row>
    <row r="8" spans="1:7" ht="33.75" customHeight="1" x14ac:dyDescent="0.25">
      <c r="A8" s="136" t="s">
        <v>77</v>
      </c>
      <c r="B8" s="136"/>
      <c r="C8" s="136"/>
      <c r="D8" s="136"/>
      <c r="E8" s="13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36" t="s">
        <v>210</v>
      </c>
      <c r="B1" s="136"/>
      <c r="C1" s="136"/>
      <c r="D1" s="136"/>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A1:D12"/>
    </sheetView>
  </sheetViews>
  <sheetFormatPr defaultRowHeight="15" x14ac:dyDescent="0.25"/>
  <cols>
    <col min="1" max="1" width="24.7109375" customWidth="1"/>
    <col min="2" max="4" width="14.7109375" customWidth="1"/>
  </cols>
  <sheetData>
    <row r="1" spans="1:4" x14ac:dyDescent="0.25">
      <c r="A1" s="107" t="s">
        <v>63</v>
      </c>
      <c r="B1" s="107" t="s">
        <v>64</v>
      </c>
      <c r="C1" s="24" t="s">
        <v>1</v>
      </c>
      <c r="D1" s="24" t="s">
        <v>8</v>
      </c>
    </row>
    <row r="2" spans="1:4" x14ac:dyDescent="0.25">
      <c r="A2" s="17" t="s">
        <v>32</v>
      </c>
      <c r="B2" s="77">
        <v>146</v>
      </c>
      <c r="C2" s="77">
        <v>168</v>
      </c>
      <c r="D2" s="77">
        <v>314</v>
      </c>
    </row>
    <row r="3" spans="1:4" x14ac:dyDescent="0.25">
      <c r="A3" s="17" t="s">
        <v>19</v>
      </c>
      <c r="B3" s="77">
        <v>0</v>
      </c>
      <c r="C3" s="77">
        <v>169</v>
      </c>
      <c r="D3" s="77">
        <v>169</v>
      </c>
    </row>
    <row r="4" spans="1:4" x14ac:dyDescent="0.25">
      <c r="A4" s="17" t="s">
        <v>20</v>
      </c>
      <c r="B4" s="103">
        <v>0</v>
      </c>
      <c r="C4" s="103">
        <v>0</v>
      </c>
      <c r="D4" s="77">
        <v>0</v>
      </c>
    </row>
    <row r="5" spans="1:4" x14ac:dyDescent="0.25">
      <c r="A5" s="17" t="s">
        <v>16</v>
      </c>
      <c r="B5" s="103">
        <v>0</v>
      </c>
      <c r="C5" s="103">
        <v>0</v>
      </c>
      <c r="D5" s="77">
        <v>0</v>
      </c>
    </row>
    <row r="6" spans="1:4" x14ac:dyDescent="0.25">
      <c r="A6" s="17" t="s">
        <v>105</v>
      </c>
      <c r="B6" s="77">
        <v>0</v>
      </c>
      <c r="C6" s="77">
        <v>8</v>
      </c>
      <c r="D6" s="77">
        <v>8</v>
      </c>
    </row>
    <row r="7" spans="1:4" x14ac:dyDescent="0.25">
      <c r="A7" s="17" t="s">
        <v>65</v>
      </c>
      <c r="B7" s="77">
        <v>30376</v>
      </c>
      <c r="C7" s="77">
        <v>3706</v>
      </c>
      <c r="D7" s="77">
        <v>34082</v>
      </c>
    </row>
    <row r="8" spans="1:4" x14ac:dyDescent="0.25">
      <c r="A8" s="17" t="s">
        <v>15</v>
      </c>
      <c r="B8" s="77">
        <v>2505</v>
      </c>
      <c r="C8" s="77">
        <v>108</v>
      </c>
      <c r="D8" s="77">
        <v>2613</v>
      </c>
    </row>
    <row r="9" spans="1:4" x14ac:dyDescent="0.25">
      <c r="A9" s="17" t="s">
        <v>17</v>
      </c>
      <c r="B9" s="77">
        <v>0</v>
      </c>
      <c r="C9" s="77">
        <v>138</v>
      </c>
      <c r="D9" s="77">
        <v>138</v>
      </c>
    </row>
    <row r="10" spans="1:4" x14ac:dyDescent="0.25">
      <c r="A10" s="17" t="s">
        <v>18</v>
      </c>
      <c r="B10" s="77">
        <v>428</v>
      </c>
      <c r="C10" s="77">
        <v>305</v>
      </c>
      <c r="D10" s="77">
        <v>733</v>
      </c>
    </row>
    <row r="11" spans="1:4" x14ac:dyDescent="0.25">
      <c r="A11" s="17" t="s">
        <v>21</v>
      </c>
      <c r="B11" s="77">
        <v>0</v>
      </c>
      <c r="C11" s="77">
        <v>1296</v>
      </c>
      <c r="D11" s="77">
        <v>1296</v>
      </c>
    </row>
    <row r="12" spans="1:4" x14ac:dyDescent="0.25">
      <c r="A12" s="25" t="s">
        <v>8</v>
      </c>
      <c r="B12" s="104">
        <f>SUM(B2:B11)</f>
        <v>33455</v>
      </c>
      <c r="C12" s="104">
        <f t="shared" ref="C12" si="0">SUM(C2:C11)</f>
        <v>5898</v>
      </c>
      <c r="D12" s="104">
        <f>SUM(B12:C12)</f>
        <v>39353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I12" sqref="A1: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107" t="s">
        <v>63</v>
      </c>
      <c r="B1" s="37" t="s">
        <v>25</v>
      </c>
      <c r="C1" s="37" t="s">
        <v>68</v>
      </c>
      <c r="D1" s="37" t="s">
        <v>23</v>
      </c>
      <c r="E1" s="37" t="s">
        <v>24</v>
      </c>
      <c r="F1" s="37" t="s">
        <v>69</v>
      </c>
      <c r="G1" s="37" t="s">
        <v>26</v>
      </c>
      <c r="H1" s="37" t="s">
        <v>70</v>
      </c>
      <c r="I1" s="37" t="s">
        <v>8</v>
      </c>
    </row>
    <row r="2" spans="1:9" x14ac:dyDescent="0.25">
      <c r="A2" s="17" t="s">
        <v>32</v>
      </c>
      <c r="B2" s="77">
        <v>244</v>
      </c>
      <c r="C2" s="77">
        <v>7</v>
      </c>
      <c r="D2" s="77">
        <v>11</v>
      </c>
      <c r="E2" s="77">
        <v>33</v>
      </c>
      <c r="F2" s="77">
        <v>15</v>
      </c>
      <c r="G2" s="77">
        <v>2</v>
      </c>
      <c r="H2" s="77">
        <v>2</v>
      </c>
      <c r="I2" s="77">
        <v>314</v>
      </c>
    </row>
    <row r="3" spans="1:9" x14ac:dyDescent="0.25">
      <c r="A3" s="17" t="s">
        <v>19</v>
      </c>
      <c r="B3" s="77">
        <v>146</v>
      </c>
      <c r="C3" s="77">
        <v>7</v>
      </c>
      <c r="D3" s="77">
        <v>2</v>
      </c>
      <c r="E3" s="77">
        <v>2</v>
      </c>
      <c r="F3" s="77">
        <v>0</v>
      </c>
      <c r="G3" s="77">
        <v>7</v>
      </c>
      <c r="H3" s="77">
        <v>5</v>
      </c>
      <c r="I3" s="77">
        <v>169</v>
      </c>
    </row>
    <row r="4" spans="1:9" x14ac:dyDescent="0.25">
      <c r="A4" s="17" t="s">
        <v>20</v>
      </c>
      <c r="B4" s="96">
        <v>0</v>
      </c>
      <c r="C4" s="96">
        <v>0</v>
      </c>
      <c r="D4" s="96">
        <v>0</v>
      </c>
      <c r="E4" s="96">
        <v>0</v>
      </c>
      <c r="F4" s="96">
        <v>0</v>
      </c>
      <c r="G4" s="96">
        <v>0</v>
      </c>
      <c r="H4" s="96">
        <v>0</v>
      </c>
      <c r="I4" s="77">
        <v>0</v>
      </c>
    </row>
    <row r="5" spans="1:9" x14ac:dyDescent="0.25">
      <c r="A5" s="17" t="s">
        <v>16</v>
      </c>
      <c r="B5" s="96">
        <v>0</v>
      </c>
      <c r="C5" s="96">
        <v>0</v>
      </c>
      <c r="D5" s="96">
        <v>0</v>
      </c>
      <c r="E5" s="96">
        <v>0</v>
      </c>
      <c r="F5" s="96">
        <v>0</v>
      </c>
      <c r="G5" s="96">
        <v>0</v>
      </c>
      <c r="H5" s="96">
        <v>0</v>
      </c>
      <c r="I5" s="77">
        <v>0</v>
      </c>
    </row>
    <row r="6" spans="1:9" x14ac:dyDescent="0.25">
      <c r="A6" s="17" t="s">
        <v>105</v>
      </c>
      <c r="B6" s="77">
        <v>2</v>
      </c>
      <c r="C6" s="77">
        <v>2</v>
      </c>
      <c r="D6" s="77">
        <v>0</v>
      </c>
      <c r="E6" s="77">
        <v>3</v>
      </c>
      <c r="F6" s="77">
        <v>0</v>
      </c>
      <c r="G6" s="77">
        <v>0</v>
      </c>
      <c r="H6" s="77">
        <v>1</v>
      </c>
      <c r="I6" s="77">
        <v>8</v>
      </c>
    </row>
    <row r="7" spans="1:9" x14ac:dyDescent="0.25">
      <c r="A7" s="17" t="s">
        <v>65</v>
      </c>
      <c r="B7" s="77">
        <v>18666</v>
      </c>
      <c r="C7" s="77">
        <v>8069</v>
      </c>
      <c r="D7" s="77">
        <v>2453</v>
      </c>
      <c r="E7" s="77">
        <v>1581</v>
      </c>
      <c r="F7" s="77">
        <v>622</v>
      </c>
      <c r="G7" s="77">
        <v>394</v>
      </c>
      <c r="H7" s="77">
        <v>2299</v>
      </c>
      <c r="I7" s="77">
        <v>34082</v>
      </c>
    </row>
    <row r="8" spans="1:9" x14ac:dyDescent="0.25">
      <c r="A8" s="17" t="s">
        <v>15</v>
      </c>
      <c r="B8" s="77">
        <v>950</v>
      </c>
      <c r="C8" s="77">
        <v>1019</v>
      </c>
      <c r="D8" s="77">
        <v>441</v>
      </c>
      <c r="E8" s="77">
        <v>0</v>
      </c>
      <c r="F8" s="77">
        <v>61</v>
      </c>
      <c r="G8" s="77">
        <v>0</v>
      </c>
      <c r="H8" s="77">
        <v>142</v>
      </c>
      <c r="I8" s="77">
        <v>2613</v>
      </c>
    </row>
    <row r="9" spans="1:9" x14ac:dyDescent="0.25">
      <c r="A9" s="17" t="s">
        <v>17</v>
      </c>
      <c r="B9" s="77">
        <v>60</v>
      </c>
      <c r="C9" s="77">
        <v>60</v>
      </c>
      <c r="D9" s="77">
        <v>16</v>
      </c>
      <c r="E9" s="77">
        <v>0</v>
      </c>
      <c r="F9" s="77">
        <v>1</v>
      </c>
      <c r="G9" s="77">
        <v>0</v>
      </c>
      <c r="H9" s="77">
        <v>1</v>
      </c>
      <c r="I9" s="77">
        <v>138</v>
      </c>
    </row>
    <row r="10" spans="1:9" x14ac:dyDescent="0.25">
      <c r="A10" s="17" t="s">
        <v>18</v>
      </c>
      <c r="B10" s="77">
        <v>123</v>
      </c>
      <c r="C10" s="77">
        <v>284</v>
      </c>
      <c r="D10" s="77">
        <v>34</v>
      </c>
      <c r="E10" s="77">
        <v>4</v>
      </c>
      <c r="F10" s="77">
        <v>40</v>
      </c>
      <c r="G10" s="77">
        <v>13</v>
      </c>
      <c r="H10" s="77">
        <v>235</v>
      </c>
      <c r="I10" s="77">
        <v>733</v>
      </c>
    </row>
    <row r="11" spans="1:9" x14ac:dyDescent="0.25">
      <c r="A11" s="17" t="s">
        <v>21</v>
      </c>
      <c r="B11" s="77">
        <v>770</v>
      </c>
      <c r="C11" s="77">
        <v>278</v>
      </c>
      <c r="D11" s="77">
        <v>67</v>
      </c>
      <c r="E11" s="77">
        <v>69</v>
      </c>
      <c r="F11" s="77">
        <v>33</v>
      </c>
      <c r="G11" s="77">
        <v>21</v>
      </c>
      <c r="H11" s="77">
        <v>58</v>
      </c>
      <c r="I11" s="77">
        <v>1296</v>
      </c>
    </row>
    <row r="12" spans="1:9" x14ac:dyDescent="0.25">
      <c r="A12" s="22" t="s">
        <v>8</v>
      </c>
      <c r="B12" s="95">
        <f>SUM(B2:B11)</f>
        <v>20961</v>
      </c>
      <c r="C12" s="95">
        <f t="shared" ref="C12:I12" si="0">SUM(C2:C11)</f>
        <v>9726</v>
      </c>
      <c r="D12" s="95">
        <f t="shared" si="0"/>
        <v>3024</v>
      </c>
      <c r="E12" s="95">
        <f t="shared" si="0"/>
        <v>1692</v>
      </c>
      <c r="F12" s="95">
        <f t="shared" si="0"/>
        <v>772</v>
      </c>
      <c r="G12" s="95">
        <f t="shared" si="0"/>
        <v>437</v>
      </c>
      <c r="H12" s="95">
        <f t="shared" si="0"/>
        <v>2743</v>
      </c>
      <c r="I12" s="95">
        <f t="shared" si="0"/>
        <v>39353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12" sqref="A1: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107" t="s">
        <v>63</v>
      </c>
      <c r="B1" s="37" t="s">
        <v>72</v>
      </c>
      <c r="C1" s="37" t="s">
        <v>27</v>
      </c>
      <c r="D1" s="37" t="s">
        <v>28</v>
      </c>
      <c r="E1" s="37" t="s">
        <v>29</v>
      </c>
      <c r="F1" s="37" t="s">
        <v>30</v>
      </c>
      <c r="G1" s="37" t="s">
        <v>31</v>
      </c>
      <c r="H1" s="37" t="s">
        <v>73</v>
      </c>
      <c r="I1" s="37" t="s">
        <v>74</v>
      </c>
      <c r="J1" s="8" t="s">
        <v>8</v>
      </c>
    </row>
    <row r="2" spans="1:10" x14ac:dyDescent="0.25">
      <c r="A2" s="17" t="s">
        <v>32</v>
      </c>
      <c r="B2" s="77">
        <v>9</v>
      </c>
      <c r="C2" s="77">
        <v>10</v>
      </c>
      <c r="D2" s="77">
        <v>26</v>
      </c>
      <c r="E2" s="77">
        <v>42</v>
      </c>
      <c r="F2" s="77">
        <v>50</v>
      </c>
      <c r="G2" s="77">
        <v>93</v>
      </c>
      <c r="H2" s="77">
        <v>79</v>
      </c>
      <c r="I2" s="77">
        <v>5</v>
      </c>
      <c r="J2" s="77">
        <v>314</v>
      </c>
    </row>
    <row r="3" spans="1:10" x14ac:dyDescent="0.25">
      <c r="A3" s="17" t="s">
        <v>19</v>
      </c>
      <c r="B3" s="77">
        <v>1</v>
      </c>
      <c r="C3" s="77">
        <v>0</v>
      </c>
      <c r="D3" s="77">
        <v>23</v>
      </c>
      <c r="E3" s="77">
        <v>30</v>
      </c>
      <c r="F3" s="77">
        <v>69</v>
      </c>
      <c r="G3" s="77">
        <v>37</v>
      </c>
      <c r="H3" s="77">
        <v>9</v>
      </c>
      <c r="I3" s="77">
        <v>0</v>
      </c>
      <c r="J3" s="77">
        <v>169</v>
      </c>
    </row>
    <row r="4" spans="1:10" x14ac:dyDescent="0.25">
      <c r="A4" s="17" t="s">
        <v>20</v>
      </c>
      <c r="B4" s="96">
        <v>0</v>
      </c>
      <c r="C4" s="96">
        <v>0</v>
      </c>
      <c r="D4" s="96">
        <v>0</v>
      </c>
      <c r="E4" s="96">
        <v>0</v>
      </c>
      <c r="F4" s="96">
        <v>0</v>
      </c>
      <c r="G4" s="96">
        <v>0</v>
      </c>
      <c r="H4" s="96">
        <v>0</v>
      </c>
      <c r="I4" s="96">
        <v>0</v>
      </c>
      <c r="J4" s="77">
        <v>0</v>
      </c>
    </row>
    <row r="5" spans="1:10" x14ac:dyDescent="0.25">
      <c r="A5" s="17" t="s">
        <v>16</v>
      </c>
      <c r="B5" s="96">
        <v>0</v>
      </c>
      <c r="C5" s="96">
        <v>0</v>
      </c>
      <c r="D5" s="96">
        <v>0</v>
      </c>
      <c r="E5" s="96">
        <v>0</v>
      </c>
      <c r="F5" s="96">
        <v>0</v>
      </c>
      <c r="G5" s="96">
        <v>0</v>
      </c>
      <c r="H5" s="96">
        <v>0</v>
      </c>
      <c r="I5" s="96">
        <v>0</v>
      </c>
      <c r="J5" s="77">
        <v>0</v>
      </c>
    </row>
    <row r="6" spans="1:10" x14ac:dyDescent="0.25">
      <c r="A6" s="17" t="s">
        <v>105</v>
      </c>
      <c r="B6" s="77">
        <v>1</v>
      </c>
      <c r="C6" s="77">
        <v>1</v>
      </c>
      <c r="D6" s="77">
        <v>0</v>
      </c>
      <c r="E6" s="77">
        <v>0</v>
      </c>
      <c r="F6" s="77">
        <v>2</v>
      </c>
      <c r="G6" s="77">
        <v>3</v>
      </c>
      <c r="H6" s="77">
        <v>1</v>
      </c>
      <c r="I6" s="77">
        <v>0</v>
      </c>
      <c r="J6" s="77">
        <v>8</v>
      </c>
    </row>
    <row r="7" spans="1:10" x14ac:dyDescent="0.25">
      <c r="A7" s="17" t="s">
        <v>65</v>
      </c>
      <c r="B7" s="77">
        <v>139</v>
      </c>
      <c r="C7" s="77">
        <v>82</v>
      </c>
      <c r="D7" s="77">
        <v>3335</v>
      </c>
      <c r="E7" s="77">
        <v>1639</v>
      </c>
      <c r="F7" s="77">
        <v>5406</v>
      </c>
      <c r="G7" s="77">
        <v>11966</v>
      </c>
      <c r="H7" s="77">
        <v>7766</v>
      </c>
      <c r="I7" s="77">
        <v>3751</v>
      </c>
      <c r="J7" s="77">
        <v>34082</v>
      </c>
    </row>
    <row r="8" spans="1:10" x14ac:dyDescent="0.25">
      <c r="A8" s="17" t="s">
        <v>15</v>
      </c>
      <c r="B8" s="77">
        <v>132</v>
      </c>
      <c r="C8" s="77">
        <v>568</v>
      </c>
      <c r="D8" s="77">
        <v>1003</v>
      </c>
      <c r="E8" s="77">
        <v>905</v>
      </c>
      <c r="F8" s="77">
        <v>5</v>
      </c>
      <c r="G8" s="77">
        <v>0</v>
      </c>
      <c r="H8" s="77">
        <v>0</v>
      </c>
      <c r="I8" s="77">
        <v>0</v>
      </c>
      <c r="J8" s="77">
        <v>2613</v>
      </c>
    </row>
    <row r="9" spans="1:10" x14ac:dyDescent="0.25">
      <c r="A9" s="17" t="s">
        <v>17</v>
      </c>
      <c r="B9" s="77">
        <v>8</v>
      </c>
      <c r="C9" s="77">
        <v>1</v>
      </c>
      <c r="D9" s="77">
        <v>12</v>
      </c>
      <c r="E9" s="77">
        <v>16</v>
      </c>
      <c r="F9" s="77">
        <v>28</v>
      </c>
      <c r="G9" s="77">
        <v>20</v>
      </c>
      <c r="H9" s="77">
        <v>51</v>
      </c>
      <c r="I9" s="77">
        <v>2</v>
      </c>
      <c r="J9" s="77">
        <v>138</v>
      </c>
    </row>
    <row r="10" spans="1:10" x14ac:dyDescent="0.25">
      <c r="A10" s="17" t="s">
        <v>18</v>
      </c>
      <c r="B10" s="77">
        <v>161</v>
      </c>
      <c r="C10" s="77">
        <v>46</v>
      </c>
      <c r="D10" s="77">
        <v>109</v>
      </c>
      <c r="E10" s="77">
        <v>82</v>
      </c>
      <c r="F10" s="77">
        <v>194</v>
      </c>
      <c r="G10" s="77">
        <v>116</v>
      </c>
      <c r="H10" s="77">
        <v>25</v>
      </c>
      <c r="I10" s="77">
        <v>0</v>
      </c>
      <c r="J10" s="77">
        <v>733</v>
      </c>
    </row>
    <row r="11" spans="1:10" x14ac:dyDescent="0.25">
      <c r="A11" s="17" t="s">
        <v>21</v>
      </c>
      <c r="B11" s="77">
        <v>0</v>
      </c>
      <c r="C11" s="77">
        <v>0</v>
      </c>
      <c r="D11" s="77">
        <v>0</v>
      </c>
      <c r="E11" s="77">
        <v>53</v>
      </c>
      <c r="F11" s="77">
        <v>238</v>
      </c>
      <c r="G11" s="77">
        <v>295</v>
      </c>
      <c r="H11" s="77">
        <v>564</v>
      </c>
      <c r="I11" s="77">
        <v>146</v>
      </c>
      <c r="J11" s="77">
        <v>1296</v>
      </c>
    </row>
    <row r="12" spans="1:10" x14ac:dyDescent="0.25">
      <c r="A12" s="22" t="s">
        <v>8</v>
      </c>
      <c r="B12" s="92">
        <f>SUM(B2:B11)</f>
        <v>451</v>
      </c>
      <c r="C12" s="92">
        <f t="shared" ref="C12:J12" si="0">SUM(C2:C11)</f>
        <v>708</v>
      </c>
      <c r="D12" s="92">
        <f t="shared" si="0"/>
        <v>4508</v>
      </c>
      <c r="E12" s="92">
        <f t="shared" si="0"/>
        <v>2767</v>
      </c>
      <c r="F12" s="92">
        <f t="shared" si="0"/>
        <v>5992</v>
      </c>
      <c r="G12" s="92">
        <f t="shared" si="0"/>
        <v>12530</v>
      </c>
      <c r="H12" s="92">
        <f t="shared" si="0"/>
        <v>8495</v>
      </c>
      <c r="I12" s="92">
        <f t="shared" si="0"/>
        <v>3904</v>
      </c>
      <c r="J12" s="92">
        <f t="shared" si="0"/>
        <v>39353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E6"/>
    </sheetView>
  </sheetViews>
  <sheetFormatPr defaultRowHeight="15" x14ac:dyDescent="0.25"/>
  <cols>
    <col min="1" max="1" width="24.7109375" customWidth="1"/>
    <col min="2" max="5" width="12.7109375" customWidth="1"/>
  </cols>
  <sheetData>
    <row r="1" spans="1:7" ht="15.75" x14ac:dyDescent="0.25">
      <c r="A1" s="23"/>
      <c r="B1" s="141" t="s">
        <v>75</v>
      </c>
      <c r="C1" s="141"/>
      <c r="D1" s="144" t="s">
        <v>76</v>
      </c>
      <c r="E1" s="144"/>
    </row>
    <row r="2" spans="1:7" x14ac:dyDescent="0.25">
      <c r="A2" s="107" t="s">
        <v>63</v>
      </c>
      <c r="B2" s="107" t="s">
        <v>64</v>
      </c>
      <c r="C2" s="107" t="s">
        <v>1</v>
      </c>
      <c r="D2" s="107" t="s">
        <v>3</v>
      </c>
      <c r="E2" s="107" t="s">
        <v>1</v>
      </c>
    </row>
    <row r="3" spans="1:7" x14ac:dyDescent="0.25">
      <c r="A3" s="17" t="s">
        <v>65</v>
      </c>
      <c r="B3" s="94">
        <v>29070</v>
      </c>
      <c r="C3" s="94">
        <v>4741</v>
      </c>
      <c r="D3" s="94">
        <v>31682</v>
      </c>
      <c r="E3" s="94">
        <v>2671</v>
      </c>
    </row>
    <row r="4" spans="1:7" x14ac:dyDescent="0.25">
      <c r="A4" s="18" t="s">
        <v>66</v>
      </c>
      <c r="B4" s="101">
        <v>5716</v>
      </c>
      <c r="C4" s="101">
        <v>3134</v>
      </c>
      <c r="D4" s="101">
        <v>442</v>
      </c>
      <c r="E4" s="101">
        <v>1250</v>
      </c>
    </row>
    <row r="5" spans="1:7" x14ac:dyDescent="0.25">
      <c r="A5" s="22" t="s">
        <v>8</v>
      </c>
      <c r="B5" s="93">
        <f>SUM(B3:B4)</f>
        <v>34786</v>
      </c>
      <c r="C5" s="93">
        <f t="shared" ref="C5:E5" si="0">SUM(C3:C4)</f>
        <v>7875</v>
      </c>
      <c r="D5" s="93">
        <f t="shared" si="0"/>
        <v>32124</v>
      </c>
      <c r="E5" s="93">
        <f t="shared" si="0"/>
        <v>3921</v>
      </c>
      <c r="G5" s="21"/>
    </row>
    <row r="6" spans="1:7" ht="29.25" customHeight="1" x14ac:dyDescent="0.25">
      <c r="A6" s="136" t="s">
        <v>106</v>
      </c>
      <c r="B6" s="136"/>
      <c r="C6" s="136"/>
      <c r="D6" s="136"/>
      <c r="E6" s="13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45" t="s">
        <v>212</v>
      </c>
      <c r="B1" s="145"/>
      <c r="C1" s="145"/>
      <c r="D1" s="145"/>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6" sqref="D6"/>
    </sheetView>
  </sheetViews>
  <sheetFormatPr defaultRowHeight="15" x14ac:dyDescent="0.25"/>
  <cols>
    <col min="1" max="1" width="24.7109375" customWidth="1"/>
    <col min="2" max="4" width="14.7109375" customWidth="1"/>
  </cols>
  <sheetData>
    <row r="1" spans="1:5" x14ac:dyDescent="0.25">
      <c r="A1" s="107" t="s">
        <v>63</v>
      </c>
      <c r="B1" s="107" t="s">
        <v>64</v>
      </c>
      <c r="C1" s="107" t="s">
        <v>1</v>
      </c>
      <c r="D1" s="107" t="s">
        <v>8</v>
      </c>
    </row>
    <row r="2" spans="1:5" x14ac:dyDescent="0.25">
      <c r="A2" s="17" t="s">
        <v>65</v>
      </c>
      <c r="B2" s="103">
        <v>2063324</v>
      </c>
      <c r="C2" s="103">
        <v>217953</v>
      </c>
      <c r="D2" s="103">
        <v>2281277</v>
      </c>
    </row>
    <row r="3" spans="1:5" x14ac:dyDescent="0.25">
      <c r="A3" s="18" t="s">
        <v>15</v>
      </c>
      <c r="B3" s="103">
        <v>814987</v>
      </c>
      <c r="C3" s="103">
        <v>31294</v>
      </c>
      <c r="D3" s="103">
        <v>846281</v>
      </c>
      <c r="E3" s="21"/>
    </row>
    <row r="4" spans="1:5" x14ac:dyDescent="0.25">
      <c r="A4" s="19" t="s">
        <v>18</v>
      </c>
      <c r="B4" s="103">
        <v>252345</v>
      </c>
      <c r="C4" s="103">
        <v>142157</v>
      </c>
      <c r="D4" s="103">
        <v>394502</v>
      </c>
    </row>
    <row r="5" spans="1:5" x14ac:dyDescent="0.25">
      <c r="A5" s="19" t="s">
        <v>66</v>
      </c>
      <c r="B5" s="103">
        <v>90011</v>
      </c>
      <c r="C5" s="103">
        <v>236490</v>
      </c>
      <c r="D5" s="103">
        <v>326502</v>
      </c>
    </row>
    <row r="6" spans="1:5" x14ac:dyDescent="0.25">
      <c r="A6" s="20" t="s">
        <v>8</v>
      </c>
      <c r="B6" s="104">
        <f>SUM(B2:B5)</f>
        <v>3220667</v>
      </c>
      <c r="C6" s="104">
        <f t="shared" ref="C6:D6" si="0">SUM(C2:C5)</f>
        <v>627894</v>
      </c>
      <c r="D6" s="104">
        <f t="shared" si="0"/>
        <v>3848562</v>
      </c>
    </row>
    <row r="7" spans="1:5" ht="39" customHeight="1" x14ac:dyDescent="0.25">
      <c r="A7" s="136" t="s">
        <v>116</v>
      </c>
      <c r="B7" s="136"/>
      <c r="C7" s="136"/>
      <c r="D7" s="13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11" sqref="G11"/>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110" t="s">
        <v>63</v>
      </c>
      <c r="B1" s="37" t="s">
        <v>25</v>
      </c>
      <c r="C1" s="37" t="s">
        <v>68</v>
      </c>
      <c r="D1" s="37" t="s">
        <v>23</v>
      </c>
      <c r="E1" s="37" t="s">
        <v>24</v>
      </c>
      <c r="F1" s="37" t="s">
        <v>69</v>
      </c>
      <c r="G1" s="37" t="s">
        <v>26</v>
      </c>
      <c r="H1" s="37" t="s">
        <v>70</v>
      </c>
      <c r="I1" s="37" t="s">
        <v>8</v>
      </c>
    </row>
    <row r="2" spans="1:9" x14ac:dyDescent="0.25">
      <c r="A2" s="17" t="s">
        <v>65</v>
      </c>
      <c r="B2" s="91">
        <v>1276121</v>
      </c>
      <c r="C2" s="91">
        <v>687907</v>
      </c>
      <c r="D2" s="91">
        <v>126456</v>
      </c>
      <c r="E2" s="91">
        <v>60708</v>
      </c>
      <c r="F2" s="91">
        <v>22180</v>
      </c>
      <c r="G2" s="91">
        <v>33346</v>
      </c>
      <c r="H2" s="91">
        <v>74558</v>
      </c>
      <c r="I2" s="91">
        <v>2281277</v>
      </c>
    </row>
    <row r="3" spans="1:9" x14ac:dyDescent="0.25">
      <c r="A3" s="18" t="s">
        <v>66</v>
      </c>
      <c r="B3" s="91">
        <v>733611</v>
      </c>
      <c r="C3" s="91">
        <v>527630</v>
      </c>
      <c r="D3" s="91">
        <v>132042</v>
      </c>
      <c r="E3" s="91">
        <v>11359</v>
      </c>
      <c r="F3" s="91">
        <v>84962</v>
      </c>
      <c r="G3" s="91">
        <v>30566</v>
      </c>
      <c r="H3" s="91">
        <v>47113</v>
      </c>
      <c r="I3" s="91">
        <v>1567285</v>
      </c>
    </row>
    <row r="4" spans="1:9" x14ac:dyDescent="0.25">
      <c r="A4" s="22" t="s">
        <v>8</v>
      </c>
      <c r="B4" s="95">
        <f>SUM(B2:B3)</f>
        <v>2009732</v>
      </c>
      <c r="C4" s="95">
        <f t="shared" ref="C4:I4" si="0">SUM(C2:C3)</f>
        <v>1215537</v>
      </c>
      <c r="D4" s="95">
        <f t="shared" si="0"/>
        <v>258498</v>
      </c>
      <c r="E4" s="95">
        <f t="shared" si="0"/>
        <v>72067</v>
      </c>
      <c r="F4" s="95">
        <f t="shared" si="0"/>
        <v>107142</v>
      </c>
      <c r="G4" s="95">
        <f t="shared" si="0"/>
        <v>63912</v>
      </c>
      <c r="H4" s="95">
        <f t="shared" si="0"/>
        <v>121671</v>
      </c>
      <c r="I4" s="95">
        <f t="shared" si="0"/>
        <v>3848562</v>
      </c>
    </row>
    <row r="5" spans="1:9" ht="18.75" customHeight="1" x14ac:dyDescent="0.25">
      <c r="A5" s="137" t="s">
        <v>117</v>
      </c>
      <c r="B5" s="137"/>
      <c r="C5" s="137"/>
      <c r="D5" s="137"/>
      <c r="E5" s="137"/>
      <c r="F5" s="137"/>
      <c r="G5" s="137"/>
      <c r="H5" s="137"/>
      <c r="I5" s="137"/>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105" t="s">
        <v>202</v>
      </c>
      <c r="C1" s="105" t="s">
        <v>205</v>
      </c>
      <c r="D1" s="105" t="s">
        <v>206</v>
      </c>
      <c r="E1" s="105" t="s">
        <v>208</v>
      </c>
      <c r="F1" s="105" t="s">
        <v>209</v>
      </c>
    </row>
    <row r="2" spans="1:7" x14ac:dyDescent="0.25">
      <c r="A2" s="51" t="s">
        <v>52</v>
      </c>
      <c r="B2" s="54">
        <v>332814299.69999999</v>
      </c>
      <c r="C2" s="54">
        <v>342084284.68000001</v>
      </c>
      <c r="D2" s="54">
        <v>344278823.61000001</v>
      </c>
      <c r="E2" s="54">
        <v>348892073.89999998</v>
      </c>
      <c r="F2" s="54">
        <f>SUM(F3:F4)</f>
        <v>350039194.04000002</v>
      </c>
      <c r="G2" s="32"/>
    </row>
    <row r="3" spans="1:7" ht="15" customHeight="1" x14ac:dyDescent="0.25">
      <c r="A3" s="56" t="s">
        <v>177</v>
      </c>
      <c r="B3" s="75">
        <v>205545726.24000001</v>
      </c>
      <c r="C3" s="75">
        <v>209359961.55000001</v>
      </c>
      <c r="D3" s="75">
        <v>212880645.88999999</v>
      </c>
      <c r="E3" s="75">
        <v>214856842.69999999</v>
      </c>
      <c r="F3" s="75">
        <v>215884777.28</v>
      </c>
      <c r="G3" s="32"/>
    </row>
    <row r="4" spans="1:7" ht="15" customHeight="1" x14ac:dyDescent="0.25">
      <c r="A4" s="56" t="s">
        <v>178</v>
      </c>
      <c r="B4" s="75">
        <v>127268573.45999999</v>
      </c>
      <c r="C4" s="75">
        <v>132724323.13</v>
      </c>
      <c r="D4" s="75">
        <v>131398177.72</v>
      </c>
      <c r="E4" s="75">
        <v>134035231.2</v>
      </c>
      <c r="F4" s="75">
        <v>134154416.76000001</v>
      </c>
    </row>
    <row r="5" spans="1:7" ht="15" customHeight="1" x14ac:dyDescent="0.25">
      <c r="A5" s="57" t="s">
        <v>2</v>
      </c>
      <c r="B5" s="52">
        <v>15513373.799000001</v>
      </c>
      <c r="C5" s="52">
        <v>16269924</v>
      </c>
      <c r="D5" s="52">
        <v>16265064.915999999</v>
      </c>
      <c r="E5" s="52">
        <v>16356173</v>
      </c>
      <c r="F5" s="52">
        <f>SUM(F6:F7)</f>
        <v>16327140.528999999</v>
      </c>
    </row>
    <row r="6" spans="1:7" ht="15" customHeight="1" x14ac:dyDescent="0.25">
      <c r="A6" s="56" t="s">
        <v>179</v>
      </c>
      <c r="B6" s="53" t="s">
        <v>180</v>
      </c>
      <c r="C6" s="53" t="s">
        <v>180</v>
      </c>
      <c r="D6" s="53" t="s">
        <v>180</v>
      </c>
      <c r="E6" s="53" t="s">
        <v>180</v>
      </c>
      <c r="F6" s="53" t="s">
        <v>180</v>
      </c>
    </row>
    <row r="7" spans="1:7" ht="15" customHeight="1" x14ac:dyDescent="0.25">
      <c r="A7" s="56" t="s">
        <v>178</v>
      </c>
      <c r="B7" s="75">
        <v>15513373.799000001</v>
      </c>
      <c r="C7" s="75">
        <v>16269924</v>
      </c>
      <c r="D7" s="75">
        <v>16265064.915999999</v>
      </c>
      <c r="E7" s="75">
        <v>16356173</v>
      </c>
      <c r="F7" s="75">
        <v>16327140.528999999</v>
      </c>
    </row>
    <row r="8" spans="1:7" ht="15" customHeight="1" x14ac:dyDescent="0.25">
      <c r="A8" s="57" t="s">
        <v>5</v>
      </c>
      <c r="B8" s="52">
        <v>7438917.4818000002</v>
      </c>
      <c r="C8" s="52">
        <v>7916085</v>
      </c>
      <c r="D8" s="52">
        <v>8521129.9750999995</v>
      </c>
      <c r="E8" s="52">
        <v>8675552</v>
      </c>
      <c r="F8" s="52">
        <f>SUM(F9:F10)</f>
        <v>8623728.0484999996</v>
      </c>
    </row>
    <row r="9" spans="1:7" ht="15" customHeight="1" x14ac:dyDescent="0.25">
      <c r="A9" s="56" t="s">
        <v>179</v>
      </c>
      <c r="B9" s="75">
        <v>2172652.9057999998</v>
      </c>
      <c r="C9" s="75">
        <v>2241658</v>
      </c>
      <c r="D9" s="75">
        <v>2291901.8632999999</v>
      </c>
      <c r="E9" s="75">
        <v>2305484</v>
      </c>
      <c r="F9" s="75">
        <v>2471130.9821000001</v>
      </c>
    </row>
    <row r="10" spans="1:7" ht="15" customHeight="1" x14ac:dyDescent="0.25">
      <c r="A10" s="56" t="s">
        <v>178</v>
      </c>
      <c r="B10" s="75">
        <v>5266264.5760000004</v>
      </c>
      <c r="C10" s="75">
        <v>5674427</v>
      </c>
      <c r="D10" s="75">
        <v>6229228.1118000001</v>
      </c>
      <c r="E10" s="75">
        <v>6370068</v>
      </c>
      <c r="F10" s="75">
        <v>6152597.0663999999</v>
      </c>
    </row>
    <row r="11" spans="1:7" ht="15" customHeight="1" x14ac:dyDescent="0.25">
      <c r="A11" s="57" t="s">
        <v>181</v>
      </c>
      <c r="B11" s="52">
        <v>31450000</v>
      </c>
      <c r="C11" s="52">
        <v>31450000</v>
      </c>
      <c r="D11" s="52">
        <v>31450000</v>
      </c>
      <c r="E11" s="52">
        <v>31450000</v>
      </c>
      <c r="F11" s="52">
        <v>31450000</v>
      </c>
    </row>
    <row r="12" spans="1:7" ht="15" customHeight="1" x14ac:dyDescent="0.25">
      <c r="A12" s="56" t="s">
        <v>179</v>
      </c>
      <c r="B12" s="75" t="s">
        <v>207</v>
      </c>
      <c r="C12" s="75" t="s">
        <v>207</v>
      </c>
      <c r="D12" s="75" t="s">
        <v>207</v>
      </c>
      <c r="E12" s="75" t="s">
        <v>207</v>
      </c>
      <c r="F12" s="75" t="s">
        <v>207</v>
      </c>
    </row>
    <row r="13" spans="1:7" ht="15" customHeight="1" x14ac:dyDescent="0.25">
      <c r="A13" s="56" t="s">
        <v>178</v>
      </c>
      <c r="B13" s="75" t="s">
        <v>207</v>
      </c>
      <c r="C13" s="75" t="s">
        <v>207</v>
      </c>
      <c r="D13" s="75" t="s">
        <v>207</v>
      </c>
      <c r="E13" s="75" t="s">
        <v>207</v>
      </c>
      <c r="F13" s="75" t="s">
        <v>207</v>
      </c>
    </row>
    <row r="14" spans="1:7" ht="15" customHeight="1" x14ac:dyDescent="0.25">
      <c r="A14" s="57" t="s">
        <v>182</v>
      </c>
      <c r="B14" s="52">
        <v>4420000</v>
      </c>
      <c r="C14" s="52">
        <v>4420000</v>
      </c>
      <c r="D14" s="52">
        <v>4420000</v>
      </c>
      <c r="E14" s="52">
        <v>4420000</v>
      </c>
      <c r="F14" s="52">
        <v>4420000</v>
      </c>
    </row>
    <row r="15" spans="1:7" ht="15" customHeight="1" x14ac:dyDescent="0.25">
      <c r="A15" s="56" t="s">
        <v>179</v>
      </c>
      <c r="B15" s="75" t="s">
        <v>207</v>
      </c>
      <c r="C15" s="75" t="s">
        <v>207</v>
      </c>
      <c r="D15" s="75" t="s">
        <v>207</v>
      </c>
      <c r="E15" s="75" t="s">
        <v>207</v>
      </c>
      <c r="F15" s="75" t="s">
        <v>207</v>
      </c>
    </row>
    <row r="16" spans="1:7" ht="15" customHeight="1" x14ac:dyDescent="0.25">
      <c r="A16" s="56" t="s">
        <v>178</v>
      </c>
      <c r="B16" s="75" t="s">
        <v>207</v>
      </c>
      <c r="C16" s="75" t="s">
        <v>207</v>
      </c>
      <c r="D16" s="75" t="s">
        <v>207</v>
      </c>
      <c r="E16" s="75" t="s">
        <v>207</v>
      </c>
      <c r="F16" s="75" t="s">
        <v>207</v>
      </c>
    </row>
    <row r="17" spans="1:6" ht="24.75" customHeight="1" x14ac:dyDescent="0.25">
      <c r="A17" s="57" t="s">
        <v>183</v>
      </c>
      <c r="B17" s="52">
        <v>1700000</v>
      </c>
      <c r="C17" s="52">
        <v>1700000</v>
      </c>
      <c r="D17" s="52">
        <v>1700000</v>
      </c>
      <c r="E17" s="52">
        <v>1700000</v>
      </c>
      <c r="F17" s="52">
        <v>1700000</v>
      </c>
    </row>
    <row r="18" spans="1:6" ht="14.25" customHeight="1" x14ac:dyDescent="0.25">
      <c r="A18" s="56" t="s">
        <v>179</v>
      </c>
      <c r="B18" s="75" t="s">
        <v>207</v>
      </c>
      <c r="C18" s="75" t="s">
        <v>207</v>
      </c>
      <c r="D18" s="75" t="s">
        <v>207</v>
      </c>
      <c r="E18" s="75" t="s">
        <v>207</v>
      </c>
      <c r="F18" s="75" t="s">
        <v>207</v>
      </c>
    </row>
    <row r="19" spans="1:6" ht="14.25" customHeight="1" x14ac:dyDescent="0.25">
      <c r="A19" s="56" t="s">
        <v>178</v>
      </c>
      <c r="B19" s="75" t="s">
        <v>207</v>
      </c>
      <c r="C19" s="75" t="s">
        <v>207</v>
      </c>
      <c r="D19" s="75" t="s">
        <v>207</v>
      </c>
      <c r="E19" s="75" t="s">
        <v>207</v>
      </c>
      <c r="F19" s="75" t="s">
        <v>207</v>
      </c>
    </row>
    <row r="20" spans="1:6" ht="15.95" customHeight="1" x14ac:dyDescent="0.25">
      <c r="A20" s="57" t="s">
        <v>8</v>
      </c>
      <c r="B20" s="52">
        <v>393336590.98079997</v>
      </c>
      <c r="C20" s="52">
        <v>403840293.68000001</v>
      </c>
      <c r="D20" s="52">
        <v>406635018.5011</v>
      </c>
      <c r="E20" s="52">
        <v>411493798.89999998</v>
      </c>
      <c r="F20" s="52">
        <f>SUM(F17,F14,F11,F8,F5,F2)</f>
        <v>412560062.61750001</v>
      </c>
    </row>
    <row r="21" spans="1:6" ht="15.95" customHeight="1" x14ac:dyDescent="0.25">
      <c r="A21" s="114"/>
      <c r="B21" s="114"/>
      <c r="C21" s="114"/>
      <c r="D21" s="114"/>
      <c r="E21" s="114"/>
      <c r="F21" s="114"/>
    </row>
    <row r="22" spans="1:6" ht="57" customHeight="1" x14ac:dyDescent="0.25">
      <c r="A22" s="115" t="s">
        <v>184</v>
      </c>
      <c r="B22" s="116"/>
      <c r="C22" s="116"/>
      <c r="D22" s="116"/>
      <c r="E22" s="116"/>
      <c r="F22" s="117"/>
    </row>
    <row r="23" spans="1:6" ht="17.25" customHeight="1" x14ac:dyDescent="0.25">
      <c r="A23" s="118" t="s">
        <v>9</v>
      </c>
      <c r="B23" s="119"/>
      <c r="C23" s="119"/>
      <c r="D23" s="119"/>
      <c r="E23" s="119"/>
      <c r="F23" s="120"/>
    </row>
    <row r="24" spans="1:6" ht="15" customHeight="1" x14ac:dyDescent="0.25">
      <c r="A24" s="118" t="s">
        <v>10</v>
      </c>
      <c r="B24" s="119"/>
      <c r="C24" s="119"/>
      <c r="D24" s="119"/>
      <c r="E24" s="119"/>
      <c r="F24" s="120"/>
    </row>
    <row r="25" spans="1:6" ht="15" customHeight="1" x14ac:dyDescent="0.25">
      <c r="A25" s="118" t="s">
        <v>11</v>
      </c>
      <c r="B25" s="119"/>
      <c r="C25" s="119"/>
      <c r="D25" s="119"/>
      <c r="E25" s="119"/>
      <c r="F25" s="120"/>
    </row>
    <row r="26" spans="1:6" ht="15" customHeight="1" x14ac:dyDescent="0.25">
      <c r="A26" s="118" t="s">
        <v>185</v>
      </c>
      <c r="B26" s="119"/>
      <c r="C26" s="119"/>
      <c r="D26" s="119"/>
      <c r="E26" s="119"/>
      <c r="F26" s="120"/>
    </row>
    <row r="27" spans="1:6" ht="24.75" customHeight="1" x14ac:dyDescent="0.25">
      <c r="A27" s="111" t="s">
        <v>12</v>
      </c>
      <c r="B27" s="112"/>
      <c r="C27" s="112"/>
      <c r="D27" s="112"/>
      <c r="E27" s="112"/>
      <c r="F27" s="113"/>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5" sqref="A1:J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107" t="s">
        <v>63</v>
      </c>
      <c r="B1" s="37" t="s">
        <v>72</v>
      </c>
      <c r="C1" s="37" t="s">
        <v>27</v>
      </c>
      <c r="D1" s="37" t="s">
        <v>28</v>
      </c>
      <c r="E1" s="37" t="s">
        <v>29</v>
      </c>
      <c r="F1" s="37" t="s">
        <v>30</v>
      </c>
      <c r="G1" s="37" t="s">
        <v>31</v>
      </c>
      <c r="H1" s="37" t="s">
        <v>73</v>
      </c>
      <c r="I1" s="37" t="s">
        <v>74</v>
      </c>
      <c r="J1" s="8" t="s">
        <v>8</v>
      </c>
    </row>
    <row r="2" spans="1:10" x14ac:dyDescent="0.25">
      <c r="A2" s="17" t="s">
        <v>65</v>
      </c>
      <c r="B2" s="96">
        <v>155955</v>
      </c>
      <c r="C2" s="96">
        <v>80145</v>
      </c>
      <c r="D2" s="96">
        <v>173100</v>
      </c>
      <c r="E2" s="96">
        <v>347668</v>
      </c>
      <c r="F2" s="96">
        <v>601269</v>
      </c>
      <c r="G2" s="96">
        <v>572541</v>
      </c>
      <c r="H2" s="96">
        <v>301172</v>
      </c>
      <c r="I2" s="96">
        <v>49427</v>
      </c>
      <c r="J2" s="96">
        <v>2281277</v>
      </c>
    </row>
    <row r="3" spans="1:10" x14ac:dyDescent="0.25">
      <c r="A3" s="18" t="s">
        <v>66</v>
      </c>
      <c r="B3" s="96">
        <v>213097</v>
      </c>
      <c r="C3" s="96">
        <v>241567</v>
      </c>
      <c r="D3" s="96">
        <v>461173</v>
      </c>
      <c r="E3" s="96">
        <v>367254</v>
      </c>
      <c r="F3" s="96">
        <v>132093</v>
      </c>
      <c r="G3" s="96">
        <v>75299</v>
      </c>
      <c r="H3" s="96">
        <v>68997</v>
      </c>
      <c r="I3" s="96">
        <v>7806</v>
      </c>
      <c r="J3" s="96">
        <v>1567285</v>
      </c>
    </row>
    <row r="4" spans="1:10" x14ac:dyDescent="0.25">
      <c r="A4" s="22" t="s">
        <v>8</v>
      </c>
      <c r="B4" s="92">
        <f t="shared" ref="B4:J4" si="0">SUM(B2:B3)</f>
        <v>369052</v>
      </c>
      <c r="C4" s="92">
        <f t="shared" si="0"/>
        <v>321712</v>
      </c>
      <c r="D4" s="92">
        <f t="shared" si="0"/>
        <v>634273</v>
      </c>
      <c r="E4" s="92">
        <f t="shared" si="0"/>
        <v>714922</v>
      </c>
      <c r="F4" s="92">
        <f t="shared" si="0"/>
        <v>733362</v>
      </c>
      <c r="G4" s="92">
        <f t="shared" si="0"/>
        <v>647840</v>
      </c>
      <c r="H4" s="92">
        <f t="shared" si="0"/>
        <v>370169</v>
      </c>
      <c r="I4" s="92">
        <f t="shared" si="0"/>
        <v>57233</v>
      </c>
      <c r="J4" s="92">
        <f t="shared" si="0"/>
        <v>3848562</v>
      </c>
    </row>
    <row r="5" spans="1:10" ht="15" customHeight="1" x14ac:dyDescent="0.25">
      <c r="A5" s="137" t="s">
        <v>204</v>
      </c>
      <c r="B5" s="137"/>
      <c r="C5" s="137"/>
      <c r="D5" s="137"/>
      <c r="E5" s="137"/>
      <c r="F5" s="137"/>
      <c r="G5" s="137"/>
      <c r="H5" s="137"/>
      <c r="I5" s="137"/>
      <c r="J5" s="137"/>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6" sqref="A1:E6"/>
    </sheetView>
  </sheetViews>
  <sheetFormatPr defaultRowHeight="15" x14ac:dyDescent="0.25"/>
  <cols>
    <col min="1" max="1" width="24.7109375" customWidth="1"/>
    <col min="2" max="5" width="12.7109375" customWidth="1"/>
  </cols>
  <sheetData>
    <row r="1" spans="1:5" ht="15.75" x14ac:dyDescent="0.25">
      <c r="A1" s="23"/>
      <c r="B1" s="141" t="s">
        <v>75</v>
      </c>
      <c r="C1" s="141"/>
      <c r="D1" s="141" t="s">
        <v>76</v>
      </c>
      <c r="E1" s="141"/>
    </row>
    <row r="2" spans="1:5" x14ac:dyDescent="0.25">
      <c r="A2" s="107" t="s">
        <v>63</v>
      </c>
      <c r="B2" s="107" t="s">
        <v>64</v>
      </c>
      <c r="C2" s="107" t="s">
        <v>1</v>
      </c>
      <c r="D2" s="107" t="s">
        <v>3</v>
      </c>
      <c r="E2" s="107" t="s">
        <v>1</v>
      </c>
    </row>
    <row r="3" spans="1:5" x14ac:dyDescent="0.25">
      <c r="A3" s="17" t="s">
        <v>65</v>
      </c>
      <c r="B3" s="94">
        <v>2039392</v>
      </c>
      <c r="C3" s="94">
        <v>265728</v>
      </c>
      <c r="D3" s="94">
        <v>2087255</v>
      </c>
      <c r="E3" s="94">
        <v>170178</v>
      </c>
    </row>
    <row r="4" spans="1:5" x14ac:dyDescent="0.25">
      <c r="A4" s="18" t="s">
        <v>66</v>
      </c>
      <c r="B4" s="101">
        <v>2042451</v>
      </c>
      <c r="C4" s="101">
        <v>586991</v>
      </c>
      <c r="D4" s="101">
        <v>272234</v>
      </c>
      <c r="E4" s="101">
        <v>232892</v>
      </c>
    </row>
    <row r="5" spans="1:5" x14ac:dyDescent="0.25">
      <c r="A5" s="22" t="s">
        <v>8</v>
      </c>
      <c r="B5" s="93">
        <f>SUM(B3:B4)</f>
        <v>4081843</v>
      </c>
      <c r="C5" s="93">
        <f t="shared" ref="C5:E5" si="0">SUM(C3:C4)</f>
        <v>852719</v>
      </c>
      <c r="D5" s="93">
        <f t="shared" si="0"/>
        <v>2359489</v>
      </c>
      <c r="E5" s="93">
        <f t="shared" si="0"/>
        <v>403070</v>
      </c>
    </row>
    <row r="6" spans="1:5" ht="33.75" customHeight="1" x14ac:dyDescent="0.25">
      <c r="A6" s="136" t="s">
        <v>118</v>
      </c>
      <c r="B6" s="136"/>
      <c r="C6" s="136"/>
      <c r="D6" s="136"/>
      <c r="E6" s="13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87.75" customHeight="1" x14ac:dyDescent="0.25">
      <c r="A1" s="136" t="s">
        <v>214</v>
      </c>
      <c r="B1" s="136"/>
      <c r="C1" s="136"/>
      <c r="D1" s="136"/>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1" max="1" width="24.7109375" customWidth="1"/>
    <col min="2" max="4" width="14.7109375" customWidth="1"/>
  </cols>
  <sheetData>
    <row r="1" spans="1:4" x14ac:dyDescent="0.25">
      <c r="A1" s="106" t="s">
        <v>63</v>
      </c>
      <c r="B1" s="106" t="s">
        <v>64</v>
      </c>
      <c r="C1" s="106" t="s">
        <v>1</v>
      </c>
      <c r="D1" s="106" t="s">
        <v>100</v>
      </c>
    </row>
    <row r="2" spans="1:4" ht="15.75" customHeight="1" x14ac:dyDescent="0.25">
      <c r="A2" s="18" t="s">
        <v>101</v>
      </c>
      <c r="B2" s="103">
        <v>0</v>
      </c>
      <c r="C2" s="103">
        <v>14601927</v>
      </c>
      <c r="D2" s="103">
        <v>14601927</v>
      </c>
    </row>
    <row r="3" spans="1:4" x14ac:dyDescent="0.25">
      <c r="A3" s="18" t="s">
        <v>102</v>
      </c>
      <c r="B3" s="104">
        <v>0</v>
      </c>
      <c r="C3" s="103">
        <v>421156</v>
      </c>
      <c r="D3" s="103">
        <v>421156</v>
      </c>
    </row>
    <row r="4" spans="1:4" x14ac:dyDescent="0.25">
      <c r="A4" s="17" t="s">
        <v>103</v>
      </c>
      <c r="B4" s="104">
        <v>0</v>
      </c>
      <c r="C4" s="103">
        <v>1304057</v>
      </c>
      <c r="D4" s="103">
        <v>1304057</v>
      </c>
    </row>
    <row r="5" spans="1:4" x14ac:dyDescent="0.25">
      <c r="A5" s="22" t="s">
        <v>8</v>
      </c>
      <c r="B5" s="104" t="s">
        <v>195</v>
      </c>
      <c r="C5" s="104">
        <f>SUM(C2:C4)</f>
        <v>16327140</v>
      </c>
      <c r="D5" s="104">
        <f>SUM(D2:D4)</f>
        <v>16327140</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8" sqref="B8"/>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106" t="s">
        <v>63</v>
      </c>
      <c r="B1" s="37" t="s">
        <v>25</v>
      </c>
      <c r="C1" s="37" t="s">
        <v>68</v>
      </c>
      <c r="D1" s="37" t="s">
        <v>23</v>
      </c>
      <c r="E1" s="37" t="s">
        <v>24</v>
      </c>
      <c r="F1" s="37" t="s">
        <v>69</v>
      </c>
      <c r="G1" s="37" t="s">
        <v>26</v>
      </c>
      <c r="H1" s="37" t="s">
        <v>70</v>
      </c>
      <c r="I1" s="37" t="s">
        <v>8</v>
      </c>
    </row>
    <row r="2" spans="1:9" x14ac:dyDescent="0.25">
      <c r="A2" s="18" t="s">
        <v>101</v>
      </c>
      <c r="B2" s="91">
        <v>9743324</v>
      </c>
      <c r="C2" s="91">
        <v>2274997</v>
      </c>
      <c r="D2" s="91">
        <v>593644</v>
      </c>
      <c r="E2" s="91">
        <v>870499</v>
      </c>
      <c r="F2" s="91">
        <v>583132</v>
      </c>
      <c r="G2" s="91">
        <v>144448</v>
      </c>
      <c r="H2" s="91">
        <v>391882</v>
      </c>
      <c r="I2" s="91">
        <v>14601927</v>
      </c>
    </row>
    <row r="3" spans="1:9" x14ac:dyDescent="0.25">
      <c r="A3" s="18" t="s">
        <v>102</v>
      </c>
      <c r="B3" s="91">
        <v>179536</v>
      </c>
      <c r="C3" s="91">
        <v>74887</v>
      </c>
      <c r="D3" s="91">
        <v>61893</v>
      </c>
      <c r="E3" s="91">
        <v>34677</v>
      </c>
      <c r="F3" s="91">
        <v>8966</v>
      </c>
      <c r="G3" s="91">
        <v>27250</v>
      </c>
      <c r="H3" s="91">
        <v>33946</v>
      </c>
      <c r="I3" s="91">
        <v>421156</v>
      </c>
    </row>
    <row r="4" spans="1:9" x14ac:dyDescent="0.25">
      <c r="A4" s="17" t="s">
        <v>103</v>
      </c>
      <c r="B4" s="91">
        <v>352554</v>
      </c>
      <c r="C4" s="91">
        <v>163867</v>
      </c>
      <c r="D4" s="91">
        <v>44878</v>
      </c>
      <c r="E4" s="91">
        <v>64708</v>
      </c>
      <c r="F4" s="91">
        <v>50644</v>
      </c>
      <c r="G4" s="91">
        <v>15704</v>
      </c>
      <c r="H4" s="91">
        <v>611702</v>
      </c>
      <c r="I4" s="91">
        <v>1304057</v>
      </c>
    </row>
    <row r="5" spans="1:9" x14ac:dyDescent="0.25">
      <c r="A5" s="22" t="s">
        <v>8</v>
      </c>
      <c r="B5" s="104">
        <f>SUM(B2:B4)</f>
        <v>10275414</v>
      </c>
      <c r="C5" s="104">
        <f t="shared" ref="C5:I5" si="0">SUM(C2:C4)</f>
        <v>2513751</v>
      </c>
      <c r="D5" s="104">
        <f t="shared" si="0"/>
        <v>700415</v>
      </c>
      <c r="E5" s="104">
        <f t="shared" si="0"/>
        <v>969884</v>
      </c>
      <c r="F5" s="104">
        <f t="shared" si="0"/>
        <v>642742</v>
      </c>
      <c r="G5" s="104">
        <f t="shared" si="0"/>
        <v>187402</v>
      </c>
      <c r="H5" s="104">
        <f t="shared" si="0"/>
        <v>1037530</v>
      </c>
      <c r="I5" s="104">
        <f t="shared" si="0"/>
        <v>16327140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C11" sqref="C1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106" t="s">
        <v>63</v>
      </c>
      <c r="B1" s="37" t="s">
        <v>72</v>
      </c>
      <c r="C1" s="37" t="s">
        <v>27</v>
      </c>
      <c r="D1" s="37" t="s">
        <v>28</v>
      </c>
      <c r="E1" s="37" t="s">
        <v>29</v>
      </c>
      <c r="F1" s="37" t="s">
        <v>30</v>
      </c>
      <c r="G1" s="7" t="s">
        <v>104</v>
      </c>
      <c r="H1" s="8" t="s">
        <v>8</v>
      </c>
    </row>
    <row r="2" spans="1:8" x14ac:dyDescent="0.25">
      <c r="A2" s="18" t="s">
        <v>101</v>
      </c>
      <c r="B2" s="96">
        <v>1684633</v>
      </c>
      <c r="C2" s="96">
        <v>730765</v>
      </c>
      <c r="D2" s="96">
        <v>2591230</v>
      </c>
      <c r="E2" s="96">
        <v>2242371</v>
      </c>
      <c r="F2" s="96">
        <v>3660649</v>
      </c>
      <c r="G2" s="96">
        <v>3692279</v>
      </c>
      <c r="H2" s="96">
        <v>14601927</v>
      </c>
    </row>
    <row r="3" spans="1:8" x14ac:dyDescent="0.25">
      <c r="A3" s="18" t="s">
        <v>102</v>
      </c>
      <c r="B3" s="96">
        <v>19996</v>
      </c>
      <c r="C3" s="96">
        <v>15440</v>
      </c>
      <c r="D3" s="96">
        <v>22243</v>
      </c>
      <c r="E3" s="96">
        <v>46265</v>
      </c>
      <c r="F3" s="96">
        <v>119683</v>
      </c>
      <c r="G3" s="96">
        <v>197529</v>
      </c>
      <c r="H3" s="96">
        <v>421156</v>
      </c>
    </row>
    <row r="4" spans="1:8" x14ac:dyDescent="0.25">
      <c r="A4" s="17" t="s">
        <v>103</v>
      </c>
      <c r="B4" s="96">
        <v>160774</v>
      </c>
      <c r="C4" s="96">
        <v>87422</v>
      </c>
      <c r="D4" s="96">
        <v>181097</v>
      </c>
      <c r="E4" s="96">
        <v>250856</v>
      </c>
      <c r="F4" s="96">
        <v>386697</v>
      </c>
      <c r="G4" s="96">
        <v>237212</v>
      </c>
      <c r="H4" s="96">
        <v>1304057</v>
      </c>
    </row>
    <row r="5" spans="1:8" x14ac:dyDescent="0.25">
      <c r="A5" s="22" t="s">
        <v>8</v>
      </c>
      <c r="B5" s="92">
        <f>SUM(B2:B4)</f>
        <v>1865403</v>
      </c>
      <c r="C5" s="92">
        <f t="shared" ref="C5:H5" si="0">SUM(C2:C4)</f>
        <v>833627</v>
      </c>
      <c r="D5" s="92">
        <f t="shared" si="0"/>
        <v>2794570</v>
      </c>
      <c r="E5" s="92">
        <f t="shared" si="0"/>
        <v>2539492</v>
      </c>
      <c r="F5" s="92">
        <f t="shared" si="0"/>
        <v>4167029</v>
      </c>
      <c r="G5" s="92">
        <f t="shared" si="0"/>
        <v>4127020</v>
      </c>
      <c r="H5" s="92">
        <f t="shared" si="0"/>
        <v>16327140</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7" sqref="C7"/>
    </sheetView>
  </sheetViews>
  <sheetFormatPr defaultRowHeight="15" x14ac:dyDescent="0.25"/>
  <cols>
    <col min="1" max="1" width="24.7109375" customWidth="1"/>
    <col min="2" max="5" width="12.7109375" customWidth="1"/>
  </cols>
  <sheetData>
    <row r="1" spans="1:5" ht="15.75" x14ac:dyDescent="0.25">
      <c r="A1" s="23"/>
      <c r="B1" s="141" t="s">
        <v>75</v>
      </c>
      <c r="C1" s="141"/>
      <c r="D1" s="144" t="s">
        <v>76</v>
      </c>
      <c r="E1" s="144"/>
    </row>
    <row r="2" spans="1:5" x14ac:dyDescent="0.25">
      <c r="A2" s="106" t="s">
        <v>63</v>
      </c>
      <c r="B2" s="106" t="s">
        <v>64</v>
      </c>
      <c r="C2" s="106" t="s">
        <v>1</v>
      </c>
      <c r="D2" s="106" t="s">
        <v>3</v>
      </c>
      <c r="E2" s="106" t="s">
        <v>1</v>
      </c>
    </row>
    <row r="3" spans="1:5" x14ac:dyDescent="0.25">
      <c r="A3" s="18" t="s">
        <v>101</v>
      </c>
      <c r="B3" s="101">
        <v>0</v>
      </c>
      <c r="C3" s="101">
        <v>27079719</v>
      </c>
      <c r="D3" s="103">
        <v>0</v>
      </c>
      <c r="E3" s="103">
        <v>2124135</v>
      </c>
    </row>
    <row r="4" spans="1:5" x14ac:dyDescent="0.25">
      <c r="A4" s="18" t="s">
        <v>102</v>
      </c>
      <c r="B4" s="101">
        <v>0</v>
      </c>
      <c r="C4" s="101">
        <v>473811</v>
      </c>
      <c r="D4" s="103">
        <v>0</v>
      </c>
      <c r="E4" s="103">
        <v>368500</v>
      </c>
    </row>
    <row r="5" spans="1:5" x14ac:dyDescent="0.25">
      <c r="A5" s="17" t="s">
        <v>103</v>
      </c>
      <c r="B5" s="94">
        <v>0</v>
      </c>
      <c r="C5" s="94">
        <v>1919164</v>
      </c>
      <c r="D5" s="103">
        <v>0</v>
      </c>
      <c r="E5" s="103">
        <v>688951</v>
      </c>
    </row>
    <row r="6" spans="1:5" x14ac:dyDescent="0.25">
      <c r="A6" s="22" t="s">
        <v>8</v>
      </c>
      <c r="B6" s="102" t="s">
        <v>196</v>
      </c>
      <c r="C6" s="102">
        <f>SUM(C3:C5)</f>
        <v>29472694</v>
      </c>
      <c r="D6" s="102" t="s">
        <v>196</v>
      </c>
      <c r="E6" s="102">
        <f>SUM(E3:E5)</f>
        <v>3181586</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36" t="s">
        <v>210</v>
      </c>
      <c r="B1" s="136"/>
      <c r="C1" s="136"/>
      <c r="D1" s="136"/>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107" t="s">
        <v>63</v>
      </c>
      <c r="B1" s="107" t="s">
        <v>64</v>
      </c>
      <c r="C1" s="107" t="s">
        <v>1</v>
      </c>
      <c r="D1" s="107" t="s">
        <v>8</v>
      </c>
    </row>
    <row r="2" spans="1:4" ht="15.75" customHeight="1" x14ac:dyDescent="0.25">
      <c r="A2" s="18" t="s">
        <v>101</v>
      </c>
      <c r="B2" s="103">
        <v>0</v>
      </c>
      <c r="C2" s="103">
        <v>547</v>
      </c>
      <c r="D2" s="103">
        <v>547</v>
      </c>
    </row>
    <row r="3" spans="1:4" x14ac:dyDescent="0.25">
      <c r="A3" s="18" t="s">
        <v>102</v>
      </c>
      <c r="B3" s="104">
        <v>0</v>
      </c>
      <c r="C3" s="103">
        <v>51</v>
      </c>
      <c r="D3" s="103">
        <v>51</v>
      </c>
    </row>
    <row r="4" spans="1:4" x14ac:dyDescent="0.25">
      <c r="A4" s="17" t="s">
        <v>103</v>
      </c>
      <c r="B4" s="104">
        <v>0</v>
      </c>
      <c r="C4" s="103">
        <v>264</v>
      </c>
      <c r="D4" s="103">
        <v>264</v>
      </c>
    </row>
    <row r="5" spans="1:4" x14ac:dyDescent="0.25">
      <c r="A5" s="22" t="s">
        <v>8</v>
      </c>
      <c r="B5" s="104" t="s">
        <v>195</v>
      </c>
      <c r="C5" s="104">
        <f>SUM(C2:C4)</f>
        <v>862</v>
      </c>
      <c r="D5" s="104">
        <f>SUM(D2:D4)</f>
        <v>862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107" t="s">
        <v>63</v>
      </c>
      <c r="B1" s="37" t="s">
        <v>25</v>
      </c>
      <c r="C1" s="37" t="s">
        <v>68</v>
      </c>
      <c r="D1" s="37" t="s">
        <v>23</v>
      </c>
      <c r="E1" s="37" t="s">
        <v>24</v>
      </c>
      <c r="F1" s="37" t="s">
        <v>69</v>
      </c>
      <c r="G1" s="37" t="s">
        <v>26</v>
      </c>
      <c r="H1" s="37" t="s">
        <v>70</v>
      </c>
      <c r="I1" s="37" t="s">
        <v>8</v>
      </c>
    </row>
    <row r="2" spans="1:9" x14ac:dyDescent="0.25">
      <c r="A2" s="18" t="s">
        <v>101</v>
      </c>
      <c r="B2" s="91">
        <v>187</v>
      </c>
      <c r="C2" s="91">
        <v>111</v>
      </c>
      <c r="D2" s="91">
        <v>39</v>
      </c>
      <c r="E2" s="91">
        <v>85</v>
      </c>
      <c r="F2" s="91">
        <v>56</v>
      </c>
      <c r="G2" s="91">
        <v>36</v>
      </c>
      <c r="H2" s="91">
        <v>33</v>
      </c>
      <c r="I2" s="91">
        <v>547</v>
      </c>
    </row>
    <row r="3" spans="1:9" x14ac:dyDescent="0.25">
      <c r="A3" s="18" t="s">
        <v>102</v>
      </c>
      <c r="B3" s="91">
        <v>11</v>
      </c>
      <c r="C3" s="91">
        <v>2</v>
      </c>
      <c r="D3" s="91">
        <v>3</v>
      </c>
      <c r="E3" s="91">
        <v>1</v>
      </c>
      <c r="F3" s="91">
        <v>0</v>
      </c>
      <c r="G3" s="91">
        <v>11</v>
      </c>
      <c r="H3" s="91">
        <v>23</v>
      </c>
      <c r="I3" s="91">
        <v>51</v>
      </c>
    </row>
    <row r="4" spans="1:9" x14ac:dyDescent="0.25">
      <c r="A4" s="17" t="s">
        <v>103</v>
      </c>
      <c r="B4" s="91">
        <v>60</v>
      </c>
      <c r="C4" s="91">
        <v>8</v>
      </c>
      <c r="D4" s="91">
        <v>1</v>
      </c>
      <c r="E4" s="91">
        <v>4</v>
      </c>
      <c r="F4" s="91">
        <v>9</v>
      </c>
      <c r="G4" s="91">
        <v>0</v>
      </c>
      <c r="H4" s="91">
        <v>182</v>
      </c>
      <c r="I4" s="91">
        <v>264</v>
      </c>
    </row>
    <row r="5" spans="1:9" x14ac:dyDescent="0.25">
      <c r="A5" s="22" t="s">
        <v>8</v>
      </c>
      <c r="B5" s="104">
        <f>SUM(B2:B4)</f>
        <v>258</v>
      </c>
      <c r="C5" s="104">
        <f t="shared" ref="C5:I5" si="0">SUM(C2:C4)</f>
        <v>121</v>
      </c>
      <c r="D5" s="104">
        <f t="shared" si="0"/>
        <v>43</v>
      </c>
      <c r="E5" s="104">
        <f t="shared" si="0"/>
        <v>90</v>
      </c>
      <c r="F5" s="104">
        <f t="shared" si="0"/>
        <v>65</v>
      </c>
      <c r="G5" s="104">
        <f t="shared" si="0"/>
        <v>47</v>
      </c>
      <c r="H5" s="104">
        <f t="shared" si="0"/>
        <v>238</v>
      </c>
      <c r="I5" s="104">
        <f t="shared" si="0"/>
        <v>862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H11" sqref="H11"/>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105" t="s">
        <v>202</v>
      </c>
      <c r="C1" s="105" t="s">
        <v>205</v>
      </c>
      <c r="D1" s="105" t="s">
        <v>206</v>
      </c>
      <c r="E1" s="105" t="s">
        <v>208</v>
      </c>
      <c r="F1" s="105" t="s">
        <v>209</v>
      </c>
    </row>
    <row r="2" spans="1:6" x14ac:dyDescent="0.25">
      <c r="A2" s="58" t="s">
        <v>52</v>
      </c>
      <c r="B2" s="89">
        <v>665628599</v>
      </c>
      <c r="C2" s="89">
        <v>684168569</v>
      </c>
      <c r="D2" s="89">
        <v>688557647.21000004</v>
      </c>
      <c r="E2" s="89">
        <v>697784147.69999993</v>
      </c>
      <c r="F2" s="89">
        <f>SUM(F3:F4)</f>
        <v>700078388.08000004</v>
      </c>
    </row>
    <row r="3" spans="1:6" x14ac:dyDescent="0.25">
      <c r="A3" s="60" t="s">
        <v>186</v>
      </c>
      <c r="B3" s="90">
        <v>543347268</v>
      </c>
      <c r="C3" s="90">
        <v>562976280</v>
      </c>
      <c r="D3" s="90">
        <v>565392828.11000001</v>
      </c>
      <c r="E3" s="90">
        <v>572243837.39999998</v>
      </c>
      <c r="F3" s="90">
        <v>583197570.60000002</v>
      </c>
    </row>
    <row r="4" spans="1:6" x14ac:dyDescent="0.25">
      <c r="A4" s="60" t="s">
        <v>138</v>
      </c>
      <c r="B4" s="90">
        <v>122281332</v>
      </c>
      <c r="C4" s="90">
        <v>121192289</v>
      </c>
      <c r="D4" s="90">
        <v>123164819.09999999</v>
      </c>
      <c r="E4" s="90">
        <v>125540310.3</v>
      </c>
      <c r="F4" s="90">
        <v>116880817.48</v>
      </c>
    </row>
    <row r="5" spans="1:6" x14ac:dyDescent="0.25">
      <c r="A5" s="61" t="s">
        <v>2</v>
      </c>
      <c r="B5" s="89">
        <v>31026748</v>
      </c>
      <c r="C5" s="89">
        <v>32539847</v>
      </c>
      <c r="D5" s="89">
        <v>32530129.831499998</v>
      </c>
      <c r="E5" s="89">
        <v>32712345</v>
      </c>
      <c r="F5" s="89">
        <f>SUM(F6:F7)</f>
        <v>32654281.0583</v>
      </c>
    </row>
    <row r="6" spans="1:6" x14ac:dyDescent="0.25">
      <c r="A6" s="60" t="s">
        <v>187</v>
      </c>
      <c r="B6" s="90">
        <v>27499481</v>
      </c>
      <c r="C6" s="90">
        <v>29023602</v>
      </c>
      <c r="D6" s="90">
        <v>29017778.616999999</v>
      </c>
      <c r="E6" s="90">
        <v>29165882</v>
      </c>
      <c r="F6" s="90">
        <v>29472694.671999998</v>
      </c>
    </row>
    <row r="7" spans="1:6" x14ac:dyDescent="0.25">
      <c r="A7" s="60" t="s">
        <v>138</v>
      </c>
      <c r="B7" s="90">
        <v>3527266</v>
      </c>
      <c r="C7" s="90">
        <v>3516245</v>
      </c>
      <c r="D7" s="90">
        <v>3512351.2144999998</v>
      </c>
      <c r="E7" s="90">
        <v>3546463</v>
      </c>
      <c r="F7" s="90">
        <v>3181586.3862999999</v>
      </c>
    </row>
    <row r="8" spans="1:6" x14ac:dyDescent="0.25">
      <c r="A8" s="61" t="s">
        <v>5</v>
      </c>
      <c r="B8" s="89">
        <v>14877835</v>
      </c>
      <c r="C8" s="89">
        <v>15832170</v>
      </c>
      <c r="D8" s="89">
        <v>17042259.950300001</v>
      </c>
      <c r="E8" s="89">
        <v>17351102</v>
      </c>
      <c r="F8" s="89">
        <f>SUM(F9:F10)</f>
        <v>17247456.0975</v>
      </c>
    </row>
    <row r="9" spans="1:6" x14ac:dyDescent="0.25">
      <c r="A9" s="60" t="s">
        <v>187</v>
      </c>
      <c r="B9" s="90">
        <v>11614717</v>
      </c>
      <c r="C9" s="90">
        <v>12288683</v>
      </c>
      <c r="D9" s="90">
        <v>13245567.226</v>
      </c>
      <c r="E9" s="90">
        <v>13425965</v>
      </c>
      <c r="F9" s="90">
        <v>13317728.301000001</v>
      </c>
    </row>
    <row r="10" spans="1:6" x14ac:dyDescent="0.25">
      <c r="A10" s="60" t="s">
        <v>138</v>
      </c>
      <c r="B10" s="90">
        <v>3263118</v>
      </c>
      <c r="C10" s="90">
        <v>3543487</v>
      </c>
      <c r="D10" s="90">
        <v>3796692.7242999999</v>
      </c>
      <c r="E10" s="90">
        <v>3925137</v>
      </c>
      <c r="F10" s="90">
        <v>3929727.7965000002</v>
      </c>
    </row>
    <row r="11" spans="1:6" x14ac:dyDescent="0.25">
      <c r="A11" s="61" t="s">
        <v>181</v>
      </c>
      <c r="B11" s="89">
        <v>62900000</v>
      </c>
      <c r="C11" s="89">
        <v>62900000</v>
      </c>
      <c r="D11" s="89">
        <v>62900000</v>
      </c>
      <c r="E11" s="89">
        <v>62900000</v>
      </c>
      <c r="F11" s="89">
        <v>62900000</v>
      </c>
    </row>
    <row r="12" spans="1:6" x14ac:dyDescent="0.25">
      <c r="A12" s="60" t="s">
        <v>187</v>
      </c>
      <c r="B12" s="90" t="s">
        <v>4</v>
      </c>
      <c r="C12" s="90" t="s">
        <v>4</v>
      </c>
      <c r="D12" s="90" t="s">
        <v>4</v>
      </c>
      <c r="E12" s="90" t="s">
        <v>4</v>
      </c>
      <c r="F12" s="90" t="s">
        <v>4</v>
      </c>
    </row>
    <row r="13" spans="1:6" x14ac:dyDescent="0.25">
      <c r="A13" s="60" t="s">
        <v>138</v>
      </c>
      <c r="B13" s="90" t="s">
        <v>4</v>
      </c>
      <c r="C13" s="90" t="s">
        <v>4</v>
      </c>
      <c r="D13" s="90" t="s">
        <v>4</v>
      </c>
      <c r="E13" s="90" t="s">
        <v>4</v>
      </c>
      <c r="F13" s="90" t="s">
        <v>4</v>
      </c>
    </row>
    <row r="14" spans="1:6" x14ac:dyDescent="0.25">
      <c r="A14" s="61" t="s">
        <v>182</v>
      </c>
      <c r="B14" s="89">
        <v>8840000</v>
      </c>
      <c r="C14" s="89">
        <v>8840000</v>
      </c>
      <c r="D14" s="89">
        <v>8840000</v>
      </c>
      <c r="E14" s="89">
        <v>8840000</v>
      </c>
      <c r="F14" s="89">
        <v>8840000</v>
      </c>
    </row>
    <row r="15" spans="1:6" x14ac:dyDescent="0.25">
      <c r="A15" s="60" t="s">
        <v>187</v>
      </c>
      <c r="B15" s="90" t="s">
        <v>4</v>
      </c>
      <c r="C15" s="90" t="s">
        <v>4</v>
      </c>
      <c r="D15" s="90" t="s">
        <v>4</v>
      </c>
      <c r="E15" s="90" t="s">
        <v>4</v>
      </c>
      <c r="F15" s="90" t="s">
        <v>4</v>
      </c>
    </row>
    <row r="16" spans="1:6" x14ac:dyDescent="0.25">
      <c r="A16" s="60" t="s">
        <v>138</v>
      </c>
      <c r="B16" s="90" t="s">
        <v>4</v>
      </c>
      <c r="C16" s="90" t="s">
        <v>4</v>
      </c>
      <c r="D16" s="90" t="s">
        <v>4</v>
      </c>
      <c r="E16" s="90" t="s">
        <v>4</v>
      </c>
      <c r="F16" s="90" t="s">
        <v>4</v>
      </c>
    </row>
    <row r="17" spans="1:6" ht="25.5" x14ac:dyDescent="0.25">
      <c r="A17" s="61" t="s">
        <v>183</v>
      </c>
      <c r="B17" s="89">
        <v>3400000</v>
      </c>
      <c r="C17" s="89">
        <v>3400000</v>
      </c>
      <c r="D17" s="89">
        <v>3400000</v>
      </c>
      <c r="E17" s="89">
        <v>3400000</v>
      </c>
      <c r="F17" s="89">
        <v>3400000</v>
      </c>
    </row>
    <row r="18" spans="1:6" x14ac:dyDescent="0.25">
      <c r="A18" s="60" t="s">
        <v>187</v>
      </c>
      <c r="B18" s="90" t="s">
        <v>4</v>
      </c>
      <c r="C18" s="90" t="s">
        <v>4</v>
      </c>
      <c r="D18" s="90" t="s">
        <v>4</v>
      </c>
      <c r="E18" s="90" t="s">
        <v>4</v>
      </c>
      <c r="F18" s="90" t="s">
        <v>4</v>
      </c>
    </row>
    <row r="19" spans="1:6" x14ac:dyDescent="0.25">
      <c r="A19" s="60" t="s">
        <v>138</v>
      </c>
      <c r="B19" s="90" t="s">
        <v>4</v>
      </c>
      <c r="C19" s="90" t="s">
        <v>4</v>
      </c>
      <c r="D19" s="90" t="s">
        <v>4</v>
      </c>
      <c r="E19" s="90" t="s">
        <v>4</v>
      </c>
      <c r="F19" s="90" t="s">
        <v>4</v>
      </c>
    </row>
    <row r="20" spans="1:6" x14ac:dyDescent="0.25">
      <c r="A20" s="61" t="s">
        <v>8</v>
      </c>
      <c r="B20" s="89">
        <v>786673182</v>
      </c>
      <c r="C20" s="89">
        <v>807680586</v>
      </c>
      <c r="D20" s="89">
        <v>813270036.99180007</v>
      </c>
      <c r="E20" s="89">
        <v>822987594.69999993</v>
      </c>
      <c r="F20" s="89">
        <f>SUM(F17,F14,F11,F8,F5,F2)</f>
        <v>825120125.23580003</v>
      </c>
    </row>
    <row r="21" spans="1:6" x14ac:dyDescent="0.25">
      <c r="A21" s="121"/>
      <c r="B21" s="122"/>
      <c r="C21" s="122"/>
      <c r="D21" s="122"/>
      <c r="E21" s="122"/>
      <c r="F21" s="123"/>
    </row>
    <row r="22" spans="1:6" ht="104.25" customHeight="1" x14ac:dyDescent="0.25">
      <c r="A22" s="124" t="s">
        <v>188</v>
      </c>
      <c r="B22" s="124"/>
      <c r="C22" s="124"/>
      <c r="D22" s="124"/>
      <c r="E22" s="124"/>
      <c r="F22" s="124"/>
    </row>
    <row r="23" spans="1:6" ht="15.95" customHeight="1" x14ac:dyDescent="0.25">
      <c r="A23" s="124" t="s">
        <v>13</v>
      </c>
      <c r="B23" s="124"/>
      <c r="C23" s="124"/>
      <c r="D23" s="124"/>
      <c r="E23" s="124"/>
      <c r="F23" s="124"/>
    </row>
    <row r="24" spans="1:6" ht="15.95" customHeight="1" x14ac:dyDescent="0.25">
      <c r="A24" s="124" t="s">
        <v>14</v>
      </c>
      <c r="B24" s="124"/>
      <c r="C24" s="124"/>
      <c r="D24" s="124"/>
      <c r="E24" s="124"/>
      <c r="F24" s="124"/>
    </row>
    <row r="25" spans="1:6" ht="15.95" customHeight="1" x14ac:dyDescent="0.25">
      <c r="A25" s="124" t="s">
        <v>11</v>
      </c>
      <c r="B25" s="124"/>
      <c r="C25" s="124"/>
      <c r="D25" s="124"/>
      <c r="E25" s="124"/>
      <c r="F25" s="124"/>
    </row>
    <row r="26" spans="1:6" ht="15.95" customHeight="1" x14ac:dyDescent="0.25">
      <c r="A26" s="124" t="s">
        <v>185</v>
      </c>
      <c r="B26" s="124"/>
      <c r="C26" s="124"/>
      <c r="D26" s="124"/>
      <c r="E26" s="124"/>
      <c r="F26" s="124"/>
    </row>
    <row r="27" spans="1:6" ht="32.25" customHeight="1" x14ac:dyDescent="0.25">
      <c r="A27" s="111" t="s">
        <v>12</v>
      </c>
      <c r="B27" s="112"/>
      <c r="C27" s="112"/>
      <c r="D27" s="112"/>
      <c r="E27" s="112"/>
      <c r="F27" s="113"/>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15" sqref="A1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107" t="s">
        <v>63</v>
      </c>
      <c r="B1" s="37" t="s">
        <v>72</v>
      </c>
      <c r="C1" s="37" t="s">
        <v>27</v>
      </c>
      <c r="D1" s="37" t="s">
        <v>28</v>
      </c>
      <c r="E1" s="37" t="s">
        <v>29</v>
      </c>
      <c r="F1" s="37" t="s">
        <v>30</v>
      </c>
      <c r="G1" s="37" t="s">
        <v>31</v>
      </c>
      <c r="H1" s="37" t="s">
        <v>73</v>
      </c>
      <c r="I1" s="37" t="s">
        <v>74</v>
      </c>
      <c r="J1" s="8" t="s">
        <v>8</v>
      </c>
    </row>
    <row r="2" spans="1:10" x14ac:dyDescent="0.25">
      <c r="A2" s="18" t="s">
        <v>101</v>
      </c>
      <c r="B2" s="96">
        <v>19</v>
      </c>
      <c r="C2" s="96">
        <v>23</v>
      </c>
      <c r="D2" s="96">
        <v>72</v>
      </c>
      <c r="E2" s="96">
        <v>82</v>
      </c>
      <c r="F2" s="96">
        <v>103</v>
      </c>
      <c r="G2" s="96">
        <v>129</v>
      </c>
      <c r="H2" s="96">
        <v>104</v>
      </c>
      <c r="I2" s="96">
        <v>15</v>
      </c>
      <c r="J2" s="96">
        <v>547</v>
      </c>
    </row>
    <row r="3" spans="1:10" x14ac:dyDescent="0.25">
      <c r="A3" s="18" t="s">
        <v>102</v>
      </c>
      <c r="B3" s="96">
        <v>3</v>
      </c>
      <c r="C3" s="96">
        <v>2</v>
      </c>
      <c r="D3" s="96">
        <v>2</v>
      </c>
      <c r="E3" s="96">
        <v>8</v>
      </c>
      <c r="F3" s="96">
        <v>11</v>
      </c>
      <c r="G3" s="96">
        <v>11</v>
      </c>
      <c r="H3" s="96">
        <v>14</v>
      </c>
      <c r="I3" s="96">
        <v>0</v>
      </c>
      <c r="J3" s="96">
        <v>51</v>
      </c>
    </row>
    <row r="4" spans="1:10" x14ac:dyDescent="0.25">
      <c r="A4" s="17" t="s">
        <v>103</v>
      </c>
      <c r="B4" s="96">
        <v>8</v>
      </c>
      <c r="C4" s="96">
        <v>1</v>
      </c>
      <c r="D4" s="96">
        <v>73</v>
      </c>
      <c r="E4" s="96">
        <v>57</v>
      </c>
      <c r="F4" s="96">
        <v>62</v>
      </c>
      <c r="G4" s="96">
        <v>49</v>
      </c>
      <c r="H4" s="96">
        <v>14</v>
      </c>
      <c r="I4" s="96">
        <v>0</v>
      </c>
      <c r="J4" s="96">
        <v>264</v>
      </c>
    </row>
    <row r="5" spans="1:10" x14ac:dyDescent="0.25">
      <c r="A5" s="22" t="s">
        <v>8</v>
      </c>
      <c r="B5" s="76">
        <f>SUM(B2:B4)</f>
        <v>30</v>
      </c>
      <c r="C5" s="76">
        <f t="shared" ref="C5:I5" si="0">SUM(C2:C4)</f>
        <v>26</v>
      </c>
      <c r="D5" s="76">
        <f t="shared" si="0"/>
        <v>147</v>
      </c>
      <c r="E5" s="76">
        <f t="shared" si="0"/>
        <v>147</v>
      </c>
      <c r="F5" s="76">
        <f t="shared" si="0"/>
        <v>176</v>
      </c>
      <c r="G5" s="76">
        <f t="shared" si="0"/>
        <v>189</v>
      </c>
      <c r="H5" s="76">
        <f t="shared" si="0"/>
        <v>132</v>
      </c>
      <c r="I5" s="76">
        <f t="shared" si="0"/>
        <v>15</v>
      </c>
      <c r="J5" s="76">
        <f>SUM(J2:J4)</f>
        <v>862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41" t="s">
        <v>75</v>
      </c>
      <c r="C1" s="141"/>
      <c r="D1" s="144" t="s">
        <v>76</v>
      </c>
      <c r="E1" s="144"/>
    </row>
    <row r="2" spans="1:5" x14ac:dyDescent="0.25">
      <c r="A2" s="107" t="s">
        <v>63</v>
      </c>
      <c r="B2" s="107" t="s">
        <v>64</v>
      </c>
      <c r="C2" s="107" t="s">
        <v>1</v>
      </c>
      <c r="D2" s="107" t="s">
        <v>3</v>
      </c>
      <c r="E2" s="107" t="s">
        <v>1</v>
      </c>
    </row>
    <row r="3" spans="1:5" x14ac:dyDescent="0.25">
      <c r="A3" s="18" t="s">
        <v>101</v>
      </c>
      <c r="B3" s="101">
        <v>0</v>
      </c>
      <c r="C3" s="101">
        <v>866</v>
      </c>
      <c r="D3" s="103">
        <v>0</v>
      </c>
      <c r="E3" s="103">
        <v>228</v>
      </c>
    </row>
    <row r="4" spans="1:5" x14ac:dyDescent="0.25">
      <c r="A4" s="18" t="s">
        <v>102</v>
      </c>
      <c r="B4" s="101">
        <v>0</v>
      </c>
      <c r="C4" s="101">
        <v>44</v>
      </c>
      <c r="D4" s="103">
        <v>0</v>
      </c>
      <c r="E4" s="103">
        <v>58</v>
      </c>
    </row>
    <row r="5" spans="1:5" x14ac:dyDescent="0.25">
      <c r="A5" s="17" t="s">
        <v>103</v>
      </c>
      <c r="B5" s="94">
        <v>0</v>
      </c>
      <c r="C5" s="94">
        <v>355</v>
      </c>
      <c r="D5" s="103">
        <v>0</v>
      </c>
      <c r="E5" s="103">
        <v>173</v>
      </c>
    </row>
    <row r="6" spans="1:5" x14ac:dyDescent="0.25">
      <c r="A6" s="22" t="s">
        <v>8</v>
      </c>
      <c r="B6" s="102" t="s">
        <v>196</v>
      </c>
      <c r="C6" s="102">
        <f>SUM(C3:C5)</f>
        <v>1265</v>
      </c>
      <c r="D6" s="102">
        <f t="shared" ref="D6:E6" si="0">SUM(D3:D5)</f>
        <v>0</v>
      </c>
      <c r="E6" s="102">
        <f t="shared" si="0"/>
        <v>459</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145" t="s">
        <v>212</v>
      </c>
      <c r="B1" s="145"/>
      <c r="C1" s="145"/>
      <c r="D1" s="145"/>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107" t="s">
        <v>63</v>
      </c>
      <c r="B1" s="107" t="s">
        <v>64</v>
      </c>
      <c r="C1" s="107" t="s">
        <v>1</v>
      </c>
      <c r="D1" s="107" t="s">
        <v>8</v>
      </c>
    </row>
    <row r="2" spans="1:4" x14ac:dyDescent="0.25">
      <c r="A2" s="26" t="s">
        <v>124</v>
      </c>
      <c r="B2" s="103">
        <v>0</v>
      </c>
      <c r="C2" s="96">
        <v>67813</v>
      </c>
      <c r="D2" s="96">
        <v>67813</v>
      </c>
    </row>
    <row r="3" spans="1:4" x14ac:dyDescent="0.25">
      <c r="A3" s="26" t="s">
        <v>125</v>
      </c>
      <c r="B3" s="103">
        <v>0</v>
      </c>
      <c r="C3" s="96">
        <v>1830</v>
      </c>
      <c r="D3" s="96">
        <v>1830</v>
      </c>
    </row>
    <row r="4" spans="1:4" x14ac:dyDescent="0.25">
      <c r="A4" s="26" t="s">
        <v>126</v>
      </c>
      <c r="B4" s="103">
        <v>0</v>
      </c>
      <c r="C4" s="96">
        <v>10030</v>
      </c>
      <c r="D4" s="96">
        <v>10030</v>
      </c>
    </row>
    <row r="5" spans="1:4" ht="15.75" customHeight="1" x14ac:dyDescent="0.25">
      <c r="A5" s="22" t="s">
        <v>8</v>
      </c>
      <c r="B5" s="103" t="s">
        <v>195</v>
      </c>
      <c r="C5" s="95">
        <f>SUM(C2:C4)</f>
        <v>79673</v>
      </c>
      <c r="D5" s="95">
        <f>SUM(D2:D4)</f>
        <v>79673</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2" sqref="A1: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107" t="s">
        <v>63</v>
      </c>
      <c r="B1" s="37" t="s">
        <v>25</v>
      </c>
      <c r="C1" s="37" t="s">
        <v>68</v>
      </c>
      <c r="D1" s="37" t="s">
        <v>23</v>
      </c>
      <c r="E1" s="37" t="s">
        <v>24</v>
      </c>
      <c r="F1" s="37" t="s">
        <v>69</v>
      </c>
      <c r="G1" s="37" t="s">
        <v>26</v>
      </c>
      <c r="H1" s="37" t="s">
        <v>70</v>
      </c>
      <c r="I1" s="37" t="s">
        <v>8</v>
      </c>
    </row>
    <row r="2" spans="1:9" ht="15.75" thickBot="1" x14ac:dyDescent="0.3">
      <c r="A2" s="27" t="s">
        <v>127</v>
      </c>
      <c r="B2" s="97">
        <v>22744</v>
      </c>
      <c r="C2" s="97">
        <v>17405</v>
      </c>
      <c r="D2" s="97">
        <v>3945</v>
      </c>
      <c r="E2" s="97">
        <v>11240</v>
      </c>
      <c r="F2" s="97">
        <v>9085</v>
      </c>
      <c r="G2" s="97">
        <v>5068</v>
      </c>
      <c r="H2" s="97">
        <v>10186</v>
      </c>
      <c r="I2" s="98">
        <v>79673</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E1" workbookViewId="0">
      <selection activeCell="H13" sqref="H1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107" t="s">
        <v>63</v>
      </c>
      <c r="B1" s="37" t="s">
        <v>72</v>
      </c>
      <c r="C1" s="37" t="s">
        <v>27</v>
      </c>
      <c r="D1" s="37" t="s">
        <v>28</v>
      </c>
      <c r="E1" s="37" t="s">
        <v>29</v>
      </c>
      <c r="F1" s="37" t="s">
        <v>30</v>
      </c>
      <c r="G1" s="7" t="s">
        <v>31</v>
      </c>
      <c r="H1" s="8" t="s">
        <v>73</v>
      </c>
      <c r="I1" s="8" t="s">
        <v>74</v>
      </c>
      <c r="J1" s="8" t="s">
        <v>8</v>
      </c>
    </row>
    <row r="2" spans="1:10" ht="15.75" thickBot="1" x14ac:dyDescent="0.3">
      <c r="A2" s="28" t="s">
        <v>128</v>
      </c>
      <c r="B2" s="99">
        <v>6102</v>
      </c>
      <c r="C2" s="99">
        <v>6255</v>
      </c>
      <c r="D2" s="99">
        <v>20912</v>
      </c>
      <c r="E2" s="99">
        <v>13183</v>
      </c>
      <c r="F2" s="99">
        <v>16119</v>
      </c>
      <c r="G2" s="99">
        <v>10678</v>
      </c>
      <c r="H2" s="99">
        <v>5915</v>
      </c>
      <c r="I2" s="99">
        <v>508</v>
      </c>
      <c r="J2" s="100">
        <v>79673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41" t="s">
        <v>75</v>
      </c>
      <c r="C1" s="141"/>
      <c r="D1" s="144" t="s">
        <v>76</v>
      </c>
      <c r="E1" s="144"/>
    </row>
    <row r="2" spans="1:5" x14ac:dyDescent="0.25">
      <c r="A2" s="107" t="s">
        <v>63</v>
      </c>
      <c r="B2" s="107" t="s">
        <v>64</v>
      </c>
      <c r="C2" s="107" t="s">
        <v>1</v>
      </c>
      <c r="D2" s="107" t="s">
        <v>3</v>
      </c>
      <c r="E2" s="107" t="s">
        <v>1</v>
      </c>
    </row>
    <row r="3" spans="1:5" x14ac:dyDescent="0.25">
      <c r="A3" s="26" t="s">
        <v>101</v>
      </c>
      <c r="B3" s="101">
        <v>0</v>
      </c>
      <c r="C3" s="101">
        <v>103999</v>
      </c>
      <c r="D3" s="101">
        <v>0</v>
      </c>
      <c r="E3" s="101">
        <v>31627</v>
      </c>
    </row>
    <row r="4" spans="1:5" x14ac:dyDescent="0.25">
      <c r="A4" s="26" t="s">
        <v>102</v>
      </c>
      <c r="B4" s="101">
        <v>0</v>
      </c>
      <c r="C4" s="101">
        <v>2499</v>
      </c>
      <c r="D4" s="101">
        <v>0</v>
      </c>
      <c r="E4" s="101">
        <v>1162</v>
      </c>
    </row>
    <row r="5" spans="1:5" x14ac:dyDescent="0.25">
      <c r="A5" s="26" t="s">
        <v>103</v>
      </c>
      <c r="B5" s="101">
        <v>0</v>
      </c>
      <c r="C5" s="101">
        <v>13231</v>
      </c>
      <c r="D5" s="101">
        <v>0</v>
      </c>
      <c r="E5" s="101">
        <v>6828</v>
      </c>
    </row>
    <row r="6" spans="1:5" x14ac:dyDescent="0.25">
      <c r="A6" s="22" t="s">
        <v>8</v>
      </c>
      <c r="B6" s="102" t="s">
        <v>196</v>
      </c>
      <c r="C6" s="102">
        <f>SUM(C3:C5)</f>
        <v>119729</v>
      </c>
      <c r="D6" s="102">
        <f t="shared" ref="D6:E6" si="0">SUM(D3:D5)</f>
        <v>0</v>
      </c>
      <c r="E6" s="102">
        <f t="shared" si="0"/>
        <v>39617</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8" sqref="B18"/>
    </sheetView>
  </sheetViews>
  <sheetFormatPr defaultRowHeight="15" x14ac:dyDescent="0.25"/>
  <cols>
    <col min="1" max="1" width="24.7109375" customWidth="1"/>
    <col min="2" max="4" width="14.7109375" customWidth="1"/>
  </cols>
  <sheetData>
    <row r="1" spans="1:4" ht="87.75" customHeight="1" x14ac:dyDescent="0.25">
      <c r="A1" s="136" t="s">
        <v>214</v>
      </c>
      <c r="B1" s="136"/>
      <c r="C1" s="136"/>
      <c r="D1" s="136"/>
    </row>
    <row r="2" spans="1:4" ht="22.5" customHeight="1" x14ac:dyDescent="0.25">
      <c r="A2" s="136" t="s">
        <v>81</v>
      </c>
      <c r="B2" s="136"/>
      <c r="C2" s="136"/>
      <c r="D2" s="136"/>
    </row>
    <row r="3" spans="1:4" ht="18.75" customHeight="1" x14ac:dyDescent="0.25">
      <c r="A3" s="136" t="s">
        <v>82</v>
      </c>
      <c r="B3" s="136"/>
      <c r="C3" s="136"/>
      <c r="D3" s="136"/>
    </row>
    <row r="4" spans="1:4" ht="18.75" customHeight="1" x14ac:dyDescent="0.25">
      <c r="A4" s="142" t="s">
        <v>83</v>
      </c>
      <c r="B4" s="143"/>
      <c r="C4" s="143"/>
      <c r="D4" s="143"/>
    </row>
    <row r="5" spans="1:4" ht="18.75" customHeight="1" x14ac:dyDescent="0.25">
      <c r="A5" s="136" t="s">
        <v>84</v>
      </c>
      <c r="B5" s="136"/>
      <c r="C5" s="136"/>
      <c r="D5" s="136"/>
    </row>
    <row r="6" spans="1:4" ht="18" customHeight="1" x14ac:dyDescent="0.25">
      <c r="A6" s="136" t="s">
        <v>85</v>
      </c>
      <c r="B6" s="136"/>
      <c r="C6" s="136"/>
      <c r="D6" s="136"/>
    </row>
    <row r="7" spans="1:4" ht="22.5" customHeight="1" x14ac:dyDescent="0.25">
      <c r="A7" s="136" t="s">
        <v>86</v>
      </c>
      <c r="B7" s="136"/>
      <c r="C7" s="136"/>
      <c r="D7" s="136"/>
    </row>
    <row r="8" spans="1:4" ht="33.75" customHeight="1" x14ac:dyDescent="0.25">
      <c r="A8" s="137" t="s">
        <v>12</v>
      </c>
      <c r="B8" s="137"/>
      <c r="C8" s="137"/>
      <c r="D8" s="13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18" sqref="C18"/>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108" t="s">
        <v>133</v>
      </c>
      <c r="B1" s="37" t="s">
        <v>134</v>
      </c>
      <c r="C1" s="37" t="s">
        <v>1</v>
      </c>
      <c r="D1" s="37" t="s">
        <v>8</v>
      </c>
    </row>
    <row r="2" spans="1:4" x14ac:dyDescent="0.25">
      <c r="A2" s="10" t="s">
        <v>211</v>
      </c>
      <c r="B2" s="104">
        <v>2471130.9821191002</v>
      </c>
      <c r="C2" s="104">
        <v>5355301.2338339007</v>
      </c>
      <c r="D2" s="104">
        <v>7826432.2159531005</v>
      </c>
    </row>
    <row r="3" spans="1:4" x14ac:dyDescent="0.25">
      <c r="A3" s="11" t="s">
        <v>135</v>
      </c>
      <c r="B3" s="103">
        <v>0</v>
      </c>
      <c r="C3" s="103">
        <v>111360.9969344</v>
      </c>
      <c r="D3" s="103">
        <v>111360.9969344</v>
      </c>
    </row>
    <row r="4" spans="1:4" x14ac:dyDescent="0.25">
      <c r="A4" s="11" t="s">
        <v>136</v>
      </c>
      <c r="B4" s="103">
        <v>1090322.5114130999</v>
      </c>
      <c r="C4" s="103">
        <v>2624874.0618284</v>
      </c>
      <c r="D4" s="103">
        <v>3715196.5732415002</v>
      </c>
    </row>
    <row r="5" spans="1:4" x14ac:dyDescent="0.25">
      <c r="A5" s="11" t="s">
        <v>137</v>
      </c>
      <c r="B5" s="103">
        <v>1367072.0921441</v>
      </c>
      <c r="C5" s="103">
        <v>2401580.5306810001</v>
      </c>
      <c r="D5" s="103">
        <v>3768652.6228251001</v>
      </c>
    </row>
    <row r="6" spans="1:4" x14ac:dyDescent="0.25">
      <c r="A6" s="11" t="s">
        <v>138</v>
      </c>
      <c r="B6" s="103">
        <v>13736.378562</v>
      </c>
      <c r="C6" s="103">
        <v>217485.64439</v>
      </c>
      <c r="D6" s="103">
        <v>231222.022952</v>
      </c>
    </row>
    <row r="7" spans="1:4" x14ac:dyDescent="0.25">
      <c r="A7" s="10" t="s">
        <v>36</v>
      </c>
      <c r="B7" s="104">
        <v>0</v>
      </c>
      <c r="C7" s="104">
        <v>797295.83258259995</v>
      </c>
      <c r="D7" s="104">
        <v>797295.83258259995</v>
      </c>
    </row>
    <row r="8" spans="1:4" ht="26.25" x14ac:dyDescent="0.25">
      <c r="A8" s="11" t="s">
        <v>144</v>
      </c>
      <c r="B8" s="103">
        <v>0</v>
      </c>
      <c r="C8" s="103">
        <v>43844.749902000003</v>
      </c>
      <c r="D8" s="103">
        <v>43844.749902000003</v>
      </c>
    </row>
    <row r="9" spans="1:4" x14ac:dyDescent="0.25">
      <c r="A9" s="11" t="s">
        <v>139</v>
      </c>
      <c r="B9" s="103">
        <v>0</v>
      </c>
      <c r="C9" s="103">
        <v>753451.0826806</v>
      </c>
      <c r="D9" s="103">
        <v>753451.0826806</v>
      </c>
    </row>
    <row r="10" spans="1:4" x14ac:dyDescent="0.25">
      <c r="A10" s="10" t="s">
        <v>8</v>
      </c>
      <c r="B10" s="104">
        <v>2471130.9821191002</v>
      </c>
      <c r="C10" s="104">
        <v>6152597.0664165001</v>
      </c>
      <c r="D10" s="104">
        <v>8623728.0485357009</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18" sqref="B18"/>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133</v>
      </c>
      <c r="B1" s="37" t="s">
        <v>199</v>
      </c>
      <c r="C1" s="37" t="s">
        <v>39</v>
      </c>
      <c r="D1" s="37" t="s">
        <v>36</v>
      </c>
      <c r="E1" s="37" t="s">
        <v>8</v>
      </c>
    </row>
    <row r="2" spans="1:5" x14ac:dyDescent="0.25">
      <c r="A2" s="10" t="s">
        <v>33</v>
      </c>
      <c r="B2" s="104">
        <v>43559</v>
      </c>
      <c r="C2" s="104">
        <v>412858</v>
      </c>
      <c r="D2" s="104">
        <v>409004</v>
      </c>
      <c r="E2" s="104">
        <v>865421</v>
      </c>
    </row>
    <row r="3" spans="1:5" x14ac:dyDescent="0.25">
      <c r="A3" s="11" t="s">
        <v>136</v>
      </c>
      <c r="B3" s="103">
        <v>0</v>
      </c>
      <c r="C3" s="103">
        <v>0</v>
      </c>
      <c r="D3" s="103">
        <v>403233</v>
      </c>
      <c r="E3" s="103">
        <v>403233</v>
      </c>
    </row>
    <row r="4" spans="1:5" x14ac:dyDescent="0.25">
      <c r="A4" s="11" t="s">
        <v>141</v>
      </c>
      <c r="B4" s="96">
        <v>43559</v>
      </c>
      <c r="C4" s="96">
        <v>412858</v>
      </c>
      <c r="D4" s="96">
        <v>5771</v>
      </c>
      <c r="E4" s="103">
        <v>462188</v>
      </c>
    </row>
    <row r="5" spans="1:5" x14ac:dyDescent="0.25">
      <c r="A5" s="10" t="s">
        <v>35</v>
      </c>
      <c r="B5" s="104">
        <v>626717</v>
      </c>
      <c r="C5" s="104">
        <v>2580346</v>
      </c>
      <c r="D5" s="104">
        <v>3753948</v>
      </c>
      <c r="E5" s="104">
        <v>6961011</v>
      </c>
    </row>
    <row r="6" spans="1:5" x14ac:dyDescent="0.25">
      <c r="A6" s="11" t="s">
        <v>135</v>
      </c>
      <c r="B6" s="103">
        <v>0</v>
      </c>
      <c r="C6" s="103">
        <v>0</v>
      </c>
      <c r="D6" s="103">
        <v>111361</v>
      </c>
      <c r="E6" s="103">
        <v>111361</v>
      </c>
    </row>
    <row r="7" spans="1:5" x14ac:dyDescent="0.25">
      <c r="A7" s="11" t="s">
        <v>136</v>
      </c>
      <c r="B7" s="103">
        <v>0</v>
      </c>
      <c r="C7" s="103">
        <v>0</v>
      </c>
      <c r="D7" s="103">
        <v>3311964</v>
      </c>
      <c r="E7" s="103">
        <v>3311964</v>
      </c>
    </row>
    <row r="8" spans="1:5" x14ac:dyDescent="0.25">
      <c r="A8" s="11" t="s">
        <v>137</v>
      </c>
      <c r="B8" s="103">
        <v>626717</v>
      </c>
      <c r="C8" s="103">
        <v>2580346</v>
      </c>
      <c r="D8" s="103">
        <v>99401</v>
      </c>
      <c r="E8" s="103">
        <v>3306464</v>
      </c>
    </row>
    <row r="9" spans="1:5" x14ac:dyDescent="0.25">
      <c r="A9" s="11" t="s">
        <v>138</v>
      </c>
      <c r="B9" s="104">
        <v>0</v>
      </c>
      <c r="C9" s="103">
        <v>0</v>
      </c>
      <c r="D9" s="103">
        <v>231222</v>
      </c>
      <c r="E9" s="103">
        <v>231222</v>
      </c>
    </row>
    <row r="10" spans="1:5" x14ac:dyDescent="0.25">
      <c r="A10" s="10" t="s">
        <v>66</v>
      </c>
      <c r="B10" s="104">
        <v>0</v>
      </c>
      <c r="C10" s="104">
        <v>0</v>
      </c>
      <c r="D10" s="62">
        <v>797295</v>
      </c>
      <c r="E10" s="104">
        <v>797295</v>
      </c>
    </row>
    <row r="11" spans="1:5" x14ac:dyDescent="0.25">
      <c r="A11" s="4" t="s">
        <v>8</v>
      </c>
      <c r="B11" s="104">
        <v>670276</v>
      </c>
      <c r="C11" s="104">
        <v>2993204</v>
      </c>
      <c r="D11" s="104">
        <v>4960247</v>
      </c>
      <c r="E11" s="104">
        <v>8623727</v>
      </c>
    </row>
    <row r="12" spans="1:5" x14ac:dyDescent="0.25">
      <c r="A12" s="146" t="s">
        <v>142</v>
      </c>
      <c r="B12" s="147"/>
      <c r="C12" s="147"/>
      <c r="D12" s="147"/>
      <c r="E12" s="148"/>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14" sqref="H14"/>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67"/>
      <c r="B1" s="105" t="s">
        <v>202</v>
      </c>
      <c r="C1" s="105" t="s">
        <v>205</v>
      </c>
      <c r="D1" s="105" t="s">
        <v>206</v>
      </c>
      <c r="E1" s="105" t="s">
        <v>208</v>
      </c>
      <c r="F1" s="105" t="s">
        <v>209</v>
      </c>
    </row>
    <row r="2" spans="1:6" s="33" customFormat="1" ht="12.75" x14ac:dyDescent="0.2">
      <c r="A2" s="68" t="s">
        <v>52</v>
      </c>
      <c r="B2" s="66">
        <v>23206</v>
      </c>
      <c r="C2" s="66">
        <v>41604</v>
      </c>
      <c r="D2" s="66">
        <v>43369</v>
      </c>
      <c r="E2" s="66">
        <v>22456.5</v>
      </c>
      <c r="F2" s="66">
        <f>SUM(F3:F4)</f>
        <v>39353</v>
      </c>
    </row>
    <row r="3" spans="1:6" s="33" customFormat="1" ht="12.75" x14ac:dyDescent="0.2">
      <c r="A3" s="69" t="s">
        <v>177</v>
      </c>
      <c r="B3" s="64">
        <v>17727</v>
      </c>
      <c r="C3" s="64">
        <v>35949</v>
      </c>
      <c r="D3" s="64">
        <v>38283</v>
      </c>
      <c r="E3" s="64">
        <v>19079.5</v>
      </c>
      <c r="F3" s="64">
        <v>33455</v>
      </c>
    </row>
    <row r="4" spans="1:6" s="33" customFormat="1" ht="12.75" x14ac:dyDescent="0.2">
      <c r="A4" s="69" t="s">
        <v>178</v>
      </c>
      <c r="B4" s="64">
        <v>5479</v>
      </c>
      <c r="C4" s="64">
        <v>5655</v>
      </c>
      <c r="D4" s="64">
        <v>5086</v>
      </c>
      <c r="E4" s="64">
        <v>3377</v>
      </c>
      <c r="F4" s="64">
        <v>5898</v>
      </c>
    </row>
    <row r="5" spans="1:6" s="33" customFormat="1" ht="12.75" x14ac:dyDescent="0.2">
      <c r="A5" s="63" t="s">
        <v>2</v>
      </c>
      <c r="B5" s="66">
        <v>935</v>
      </c>
      <c r="C5" s="66">
        <v>861</v>
      </c>
      <c r="D5" s="66">
        <v>1129</v>
      </c>
      <c r="E5" s="66">
        <v>674</v>
      </c>
      <c r="F5" s="66">
        <f>SUM(F6:F7)</f>
        <v>862</v>
      </c>
    </row>
    <row r="6" spans="1:6" s="33" customFormat="1" ht="12.75" x14ac:dyDescent="0.2">
      <c r="A6" s="69" t="s">
        <v>179</v>
      </c>
      <c r="B6" s="65" t="s">
        <v>180</v>
      </c>
      <c r="C6" s="65" t="s">
        <v>180</v>
      </c>
      <c r="D6" s="65" t="s">
        <v>180</v>
      </c>
      <c r="E6" s="65" t="s">
        <v>180</v>
      </c>
      <c r="F6" s="65" t="s">
        <v>180</v>
      </c>
    </row>
    <row r="7" spans="1:6" s="33" customFormat="1" ht="12.75" x14ac:dyDescent="0.2">
      <c r="A7" s="69" t="s">
        <v>178</v>
      </c>
      <c r="B7" s="64">
        <v>935</v>
      </c>
      <c r="C7" s="64">
        <v>861</v>
      </c>
      <c r="D7" s="64">
        <v>1129</v>
      </c>
      <c r="E7" s="64">
        <v>674</v>
      </c>
      <c r="F7" s="64">
        <v>862</v>
      </c>
    </row>
    <row r="8" spans="1:6" s="33" customFormat="1" ht="12.75" x14ac:dyDescent="0.2">
      <c r="A8" s="63" t="s">
        <v>5</v>
      </c>
      <c r="B8" s="66">
        <v>6429</v>
      </c>
      <c r="C8" s="66">
        <v>5526</v>
      </c>
      <c r="D8" s="66">
        <v>6561.5</v>
      </c>
      <c r="E8" s="66">
        <v>8516</v>
      </c>
      <c r="F8" s="66">
        <f>SUM(F9:F10)</f>
        <v>8462</v>
      </c>
    </row>
    <row r="9" spans="1:6" s="33" customFormat="1" ht="12.75" x14ac:dyDescent="0.2">
      <c r="A9" s="69" t="s">
        <v>179</v>
      </c>
      <c r="B9" s="64">
        <v>6326</v>
      </c>
      <c r="C9" s="64">
        <v>5364</v>
      </c>
      <c r="D9" s="64">
        <v>6466.5</v>
      </c>
      <c r="E9" s="64">
        <v>8398</v>
      </c>
      <c r="F9" s="64">
        <v>8377</v>
      </c>
    </row>
    <row r="10" spans="1:6" s="33" customFormat="1" ht="12.75" x14ac:dyDescent="0.2">
      <c r="A10" s="69" t="s">
        <v>178</v>
      </c>
      <c r="B10" s="64">
        <v>103</v>
      </c>
      <c r="C10" s="64">
        <v>162</v>
      </c>
      <c r="D10" s="64">
        <v>95</v>
      </c>
      <c r="E10" s="64">
        <v>118</v>
      </c>
      <c r="F10" s="64">
        <v>85</v>
      </c>
    </row>
    <row r="11" spans="1:6" s="33" customFormat="1" ht="12.75" x14ac:dyDescent="0.2">
      <c r="A11" s="70" t="s">
        <v>189</v>
      </c>
      <c r="B11" s="64" t="s">
        <v>4</v>
      </c>
      <c r="C11" s="64" t="s">
        <v>4</v>
      </c>
      <c r="D11" s="64" t="s">
        <v>4</v>
      </c>
      <c r="E11" s="64" t="s">
        <v>4</v>
      </c>
      <c r="F11" s="64" t="s">
        <v>4</v>
      </c>
    </row>
    <row r="12" spans="1:6" s="33" customFormat="1" ht="12.75" x14ac:dyDescent="0.2">
      <c r="A12" s="69" t="s">
        <v>179</v>
      </c>
      <c r="B12" s="90" t="s">
        <v>4</v>
      </c>
      <c r="C12" s="90" t="s">
        <v>4</v>
      </c>
      <c r="D12" s="90" t="s">
        <v>4</v>
      </c>
      <c r="E12" s="90" t="s">
        <v>4</v>
      </c>
      <c r="F12" s="90" t="s">
        <v>4</v>
      </c>
    </row>
    <row r="13" spans="1:6" s="33" customFormat="1" ht="12.75" x14ac:dyDescent="0.2">
      <c r="A13" s="69" t="s">
        <v>178</v>
      </c>
      <c r="B13" s="90" t="s">
        <v>4</v>
      </c>
      <c r="C13" s="90" t="s">
        <v>4</v>
      </c>
      <c r="D13" s="90" t="s">
        <v>4</v>
      </c>
      <c r="E13" s="90" t="s">
        <v>4</v>
      </c>
      <c r="F13" s="90" t="s">
        <v>4</v>
      </c>
    </row>
    <row r="14" spans="1:6" s="33" customFormat="1" ht="12.75" x14ac:dyDescent="0.2">
      <c r="A14" s="63" t="s">
        <v>6</v>
      </c>
      <c r="B14" s="89" t="s">
        <v>4</v>
      </c>
      <c r="C14" s="89" t="s">
        <v>4</v>
      </c>
      <c r="D14" s="89" t="s">
        <v>4</v>
      </c>
      <c r="E14" s="89" t="s">
        <v>4</v>
      </c>
      <c r="F14" s="89" t="s">
        <v>4</v>
      </c>
    </row>
    <row r="15" spans="1:6" s="33" customFormat="1" ht="12.75" x14ac:dyDescent="0.2">
      <c r="A15" s="69" t="s">
        <v>179</v>
      </c>
      <c r="B15" s="64" t="s">
        <v>4</v>
      </c>
      <c r="C15" s="64" t="s">
        <v>4</v>
      </c>
      <c r="D15" s="64" t="s">
        <v>4</v>
      </c>
      <c r="E15" s="64" t="s">
        <v>4</v>
      </c>
      <c r="F15" s="64" t="s">
        <v>4</v>
      </c>
    </row>
    <row r="16" spans="1:6" s="33" customFormat="1" ht="12.75" x14ac:dyDescent="0.2">
      <c r="A16" s="69" t="s">
        <v>178</v>
      </c>
      <c r="B16" s="64" t="s">
        <v>4</v>
      </c>
      <c r="C16" s="64" t="s">
        <v>4</v>
      </c>
      <c r="D16" s="64" t="s">
        <v>4</v>
      </c>
      <c r="E16" s="64" t="s">
        <v>4</v>
      </c>
      <c r="F16" s="64" t="s">
        <v>4</v>
      </c>
    </row>
    <row r="17" spans="1:6" s="33" customFormat="1" ht="12.75" x14ac:dyDescent="0.2">
      <c r="A17" s="63" t="s">
        <v>7</v>
      </c>
      <c r="B17" s="89" t="s">
        <v>4</v>
      </c>
      <c r="C17" s="89" t="s">
        <v>4</v>
      </c>
      <c r="D17" s="89" t="s">
        <v>4</v>
      </c>
      <c r="E17" s="89" t="s">
        <v>4</v>
      </c>
      <c r="F17" s="89" t="s">
        <v>4</v>
      </c>
    </row>
    <row r="18" spans="1:6" s="33" customFormat="1" ht="12.75" x14ac:dyDescent="0.2">
      <c r="A18" s="69" t="s">
        <v>179</v>
      </c>
      <c r="B18" s="64" t="s">
        <v>4</v>
      </c>
      <c r="C18" s="64" t="s">
        <v>4</v>
      </c>
      <c r="D18" s="64" t="s">
        <v>4</v>
      </c>
      <c r="E18" s="64" t="s">
        <v>4</v>
      </c>
      <c r="F18" s="64" t="s">
        <v>4</v>
      </c>
    </row>
    <row r="19" spans="1:6" s="33" customFormat="1" ht="12.75" x14ac:dyDescent="0.2">
      <c r="A19" s="69" t="s">
        <v>178</v>
      </c>
      <c r="B19" s="64" t="s">
        <v>4</v>
      </c>
      <c r="C19" s="64" t="s">
        <v>4</v>
      </c>
      <c r="D19" s="64" t="s">
        <v>4</v>
      </c>
      <c r="E19" s="64" t="s">
        <v>4</v>
      </c>
      <c r="F19" s="64" t="s">
        <v>4</v>
      </c>
    </row>
    <row r="20" spans="1:6" s="33" customFormat="1" ht="12.75" x14ac:dyDescent="0.2">
      <c r="A20" s="63" t="s">
        <v>8</v>
      </c>
      <c r="B20" s="66">
        <v>30570</v>
      </c>
      <c r="C20" s="66">
        <v>47991</v>
      </c>
      <c r="D20" s="66">
        <v>51059.5</v>
      </c>
      <c r="E20" s="66">
        <v>31646.5</v>
      </c>
      <c r="F20" s="66">
        <f>SUM(F2,F5,F8,)</f>
        <v>48677</v>
      </c>
    </row>
    <row r="21" spans="1:6" s="33" customFormat="1" ht="12.75" x14ac:dyDescent="0.2">
      <c r="A21" s="125"/>
      <c r="B21" s="126"/>
      <c r="C21" s="126"/>
      <c r="D21" s="126"/>
      <c r="E21" s="126"/>
      <c r="F21" s="127"/>
    </row>
    <row r="22" spans="1:6" s="33" customFormat="1" ht="54" customHeight="1" x14ac:dyDescent="0.2">
      <c r="A22" s="128" t="s">
        <v>190</v>
      </c>
      <c r="B22" s="128"/>
      <c r="C22" s="128"/>
      <c r="D22" s="128"/>
      <c r="E22" s="128"/>
      <c r="F22" s="128"/>
    </row>
    <row r="23" spans="1:6" s="33" customFormat="1" ht="15.95" customHeight="1" x14ac:dyDescent="0.2">
      <c r="A23" s="128" t="s">
        <v>13</v>
      </c>
      <c r="B23" s="128"/>
      <c r="C23" s="128"/>
      <c r="D23" s="128"/>
      <c r="E23" s="128"/>
      <c r="F23" s="128"/>
    </row>
    <row r="24" spans="1:6" s="33" customFormat="1" ht="15.95" customHeight="1" x14ac:dyDescent="0.2">
      <c r="A24" s="128" t="s">
        <v>10</v>
      </c>
      <c r="B24" s="128"/>
      <c r="C24" s="128"/>
      <c r="D24" s="128"/>
      <c r="E24" s="128"/>
      <c r="F24" s="128"/>
    </row>
    <row r="25" spans="1:6" s="33" customFormat="1" ht="15.95" customHeight="1" x14ac:dyDescent="0.2">
      <c r="A25" s="128" t="s">
        <v>11</v>
      </c>
      <c r="B25" s="128"/>
      <c r="C25" s="128"/>
      <c r="D25" s="128"/>
      <c r="E25" s="128"/>
      <c r="F25" s="128"/>
    </row>
    <row r="26" spans="1:6" ht="30" customHeight="1" x14ac:dyDescent="0.25">
      <c r="A26" s="111" t="s">
        <v>12</v>
      </c>
      <c r="B26" s="112"/>
      <c r="C26" s="112"/>
      <c r="D26" s="112"/>
      <c r="E26" s="112"/>
      <c r="F26" s="11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24" sqref="D24"/>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109" t="s">
        <v>0</v>
      </c>
      <c r="B1" s="149" t="s">
        <v>200</v>
      </c>
      <c r="C1" s="150"/>
      <c r="D1" s="149" t="s">
        <v>76</v>
      </c>
      <c r="E1" s="150"/>
    </row>
    <row r="2" spans="1:5" ht="15.75" x14ac:dyDescent="0.25">
      <c r="A2" s="37" t="s">
        <v>133</v>
      </c>
      <c r="B2" s="37" t="s">
        <v>134</v>
      </c>
      <c r="C2" s="37" t="s">
        <v>1</v>
      </c>
      <c r="D2" s="37" t="s">
        <v>3</v>
      </c>
      <c r="E2" s="37" t="s">
        <v>1</v>
      </c>
    </row>
    <row r="3" spans="1:5" x14ac:dyDescent="0.25">
      <c r="A3" s="10" t="s">
        <v>211</v>
      </c>
      <c r="B3" s="104">
        <v>3834461</v>
      </c>
      <c r="C3" s="104">
        <v>8389051</v>
      </c>
      <c r="D3" s="104">
        <v>1107802</v>
      </c>
      <c r="E3" s="104">
        <v>2321552</v>
      </c>
    </row>
    <row r="4" spans="1:5" x14ac:dyDescent="0.25">
      <c r="A4" s="11" t="s">
        <v>135</v>
      </c>
      <c r="B4" s="103">
        <v>0</v>
      </c>
      <c r="C4" s="103">
        <v>174706</v>
      </c>
      <c r="D4" s="103">
        <v>0</v>
      </c>
      <c r="E4" s="103">
        <v>48016</v>
      </c>
    </row>
    <row r="5" spans="1:5" x14ac:dyDescent="0.25">
      <c r="A5" s="11" t="s">
        <v>136</v>
      </c>
      <c r="B5" s="103">
        <v>1638791</v>
      </c>
      <c r="C5" s="103">
        <v>4233773</v>
      </c>
      <c r="D5" s="103">
        <v>541854</v>
      </c>
      <c r="E5" s="103">
        <v>1015975</v>
      </c>
    </row>
    <row r="6" spans="1:5" x14ac:dyDescent="0.25">
      <c r="A6" s="11" t="s">
        <v>137</v>
      </c>
      <c r="B6" s="103">
        <v>2173116</v>
      </c>
      <c r="C6" s="103">
        <v>3600771</v>
      </c>
      <c r="D6" s="103">
        <v>561029</v>
      </c>
      <c r="E6" s="103">
        <v>1202391</v>
      </c>
    </row>
    <row r="7" spans="1:5" x14ac:dyDescent="0.25">
      <c r="A7" s="11" t="s">
        <v>138</v>
      </c>
      <c r="B7" s="103">
        <v>22554</v>
      </c>
      <c r="C7" s="103">
        <v>379801</v>
      </c>
      <c r="D7" s="103">
        <v>4919</v>
      </c>
      <c r="E7" s="103">
        <v>55170</v>
      </c>
    </row>
    <row r="8" spans="1:5" x14ac:dyDescent="0.25">
      <c r="A8" s="10" t="s">
        <v>36</v>
      </c>
      <c r="B8" s="104">
        <v>0</v>
      </c>
      <c r="C8" s="104">
        <v>1094217</v>
      </c>
      <c r="D8" s="104">
        <v>0</v>
      </c>
      <c r="E8" s="104">
        <v>500375</v>
      </c>
    </row>
    <row r="9" spans="1:5" ht="26.25" x14ac:dyDescent="0.25">
      <c r="A9" s="11" t="s">
        <v>144</v>
      </c>
      <c r="B9" s="103">
        <v>0</v>
      </c>
      <c r="C9" s="103">
        <v>56301</v>
      </c>
      <c r="D9" s="103">
        <v>0</v>
      </c>
      <c r="E9" s="103">
        <v>31389</v>
      </c>
    </row>
    <row r="10" spans="1:5" x14ac:dyDescent="0.25">
      <c r="A10" s="11" t="s">
        <v>139</v>
      </c>
      <c r="B10" s="103">
        <v>0</v>
      </c>
      <c r="C10" s="103">
        <v>1037916</v>
      </c>
      <c r="D10" s="103">
        <v>0</v>
      </c>
      <c r="E10" s="103">
        <v>468986</v>
      </c>
    </row>
    <row r="11" spans="1:5" x14ac:dyDescent="0.25">
      <c r="A11" s="4" t="s">
        <v>8</v>
      </c>
      <c r="B11" s="104">
        <v>3834461</v>
      </c>
      <c r="C11" s="104">
        <v>9483268</v>
      </c>
      <c r="D11" s="104">
        <v>1107802</v>
      </c>
      <c r="E11" s="104">
        <v>2821927</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5" sqref="E25"/>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108"/>
      <c r="B1" s="151" t="s">
        <v>200</v>
      </c>
      <c r="C1" s="151"/>
      <c r="D1" s="151"/>
      <c r="E1" s="151" t="s">
        <v>76</v>
      </c>
      <c r="F1" s="151"/>
      <c r="G1" s="151"/>
    </row>
    <row r="2" spans="1:7" ht="15.75" x14ac:dyDescent="0.25">
      <c r="A2" s="37" t="s">
        <v>133</v>
      </c>
      <c r="B2" s="37" t="s">
        <v>199</v>
      </c>
      <c r="C2" s="37" t="s">
        <v>39</v>
      </c>
      <c r="D2" s="37" t="s">
        <v>36</v>
      </c>
      <c r="E2" s="37" t="s">
        <v>38</v>
      </c>
      <c r="F2" s="37" t="s">
        <v>39</v>
      </c>
      <c r="G2" s="37" t="s">
        <v>36</v>
      </c>
    </row>
    <row r="3" spans="1:7" x14ac:dyDescent="0.25">
      <c r="A3" s="10" t="s">
        <v>33</v>
      </c>
      <c r="B3" s="104">
        <v>70415</v>
      </c>
      <c r="C3" s="104">
        <v>749941</v>
      </c>
      <c r="D3" s="104">
        <v>709528</v>
      </c>
      <c r="E3" s="104">
        <v>16704</v>
      </c>
      <c r="F3" s="104">
        <v>75776</v>
      </c>
      <c r="G3" s="104">
        <v>108479</v>
      </c>
    </row>
    <row r="4" spans="1:7" x14ac:dyDescent="0.25">
      <c r="A4" s="10" t="s">
        <v>35</v>
      </c>
      <c r="B4" s="104">
        <v>880200</v>
      </c>
      <c r="C4" s="104">
        <v>3912333</v>
      </c>
      <c r="D4" s="104">
        <v>5901095</v>
      </c>
      <c r="E4" s="104">
        <v>373234</v>
      </c>
      <c r="F4" s="104">
        <v>1248359</v>
      </c>
      <c r="G4" s="104">
        <v>1606802</v>
      </c>
    </row>
    <row r="5" spans="1:7" x14ac:dyDescent="0.25">
      <c r="A5" s="11" t="s">
        <v>135</v>
      </c>
      <c r="B5" s="103">
        <v>0</v>
      </c>
      <c r="C5" s="103">
        <v>0</v>
      </c>
      <c r="D5" s="103">
        <v>174706</v>
      </c>
      <c r="E5" s="103">
        <v>0</v>
      </c>
      <c r="F5" s="103">
        <v>0</v>
      </c>
      <c r="G5" s="103">
        <v>48016</v>
      </c>
    </row>
    <row r="6" spans="1:7" x14ac:dyDescent="0.25">
      <c r="A6" s="11" t="s">
        <v>136</v>
      </c>
      <c r="B6" s="103">
        <v>0</v>
      </c>
      <c r="C6" s="103">
        <v>0</v>
      </c>
      <c r="D6" s="103">
        <v>5170429</v>
      </c>
      <c r="E6" s="103">
        <v>0</v>
      </c>
      <c r="F6" s="103">
        <v>0</v>
      </c>
      <c r="G6" s="103">
        <v>1453499</v>
      </c>
    </row>
    <row r="7" spans="1:7" x14ac:dyDescent="0.25">
      <c r="A7" s="11" t="s">
        <v>137</v>
      </c>
      <c r="B7" s="96">
        <v>880200</v>
      </c>
      <c r="C7" s="96">
        <v>3912333</v>
      </c>
      <c r="D7" s="96">
        <v>153605</v>
      </c>
      <c r="E7" s="103">
        <v>373234</v>
      </c>
      <c r="F7" s="103">
        <v>1248359</v>
      </c>
      <c r="G7" s="103">
        <v>45198</v>
      </c>
    </row>
    <row r="8" spans="1:7" x14ac:dyDescent="0.25">
      <c r="A8" s="11" t="s">
        <v>138</v>
      </c>
      <c r="B8" s="103">
        <v>0</v>
      </c>
      <c r="C8" s="103">
        <v>0</v>
      </c>
      <c r="D8" s="103">
        <v>402355</v>
      </c>
      <c r="E8" s="103">
        <v>0</v>
      </c>
      <c r="F8" s="103">
        <v>0</v>
      </c>
      <c r="G8" s="103">
        <v>60089</v>
      </c>
    </row>
    <row r="9" spans="1:7" x14ac:dyDescent="0.25">
      <c r="A9" s="10" t="s">
        <v>66</v>
      </c>
      <c r="B9" s="104">
        <v>0</v>
      </c>
      <c r="C9" s="104">
        <v>0</v>
      </c>
      <c r="D9" s="104">
        <v>1094217</v>
      </c>
      <c r="E9" s="104">
        <v>0</v>
      </c>
      <c r="F9" s="104">
        <v>0</v>
      </c>
      <c r="G9" s="104">
        <v>500375</v>
      </c>
    </row>
    <row r="10" spans="1:7" x14ac:dyDescent="0.25">
      <c r="A10" s="4" t="s">
        <v>8</v>
      </c>
      <c r="B10" s="104">
        <v>950615</v>
      </c>
      <c r="C10" s="104">
        <v>4662274</v>
      </c>
      <c r="D10" s="104">
        <v>7704840</v>
      </c>
      <c r="E10" s="104">
        <v>389938</v>
      </c>
      <c r="F10" s="104">
        <v>1324135</v>
      </c>
      <c r="G10" s="104">
        <v>2215656</v>
      </c>
    </row>
    <row r="11" spans="1:7" x14ac:dyDescent="0.25">
      <c r="A11" s="146" t="s">
        <v>142</v>
      </c>
      <c r="B11" s="147"/>
      <c r="C11" s="147"/>
      <c r="D11" s="147"/>
      <c r="E11" s="147"/>
      <c r="F11" s="147"/>
      <c r="G11" s="148"/>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0.7109375" bestFit="1" customWidth="1"/>
    <col min="2" max="4" width="14.7109375" customWidth="1"/>
  </cols>
  <sheetData>
    <row r="1" spans="1:4" ht="68.25" customHeight="1" x14ac:dyDescent="0.25">
      <c r="A1" s="136" t="s">
        <v>210</v>
      </c>
      <c r="B1" s="136"/>
      <c r="C1" s="136"/>
      <c r="D1" s="136"/>
    </row>
    <row r="2" spans="1:4" ht="25.5" customHeight="1" x14ac:dyDescent="0.25">
      <c r="A2" s="136" t="s">
        <v>81</v>
      </c>
      <c r="B2" s="136"/>
      <c r="C2" s="136"/>
      <c r="D2" s="136"/>
    </row>
    <row r="3" spans="1:4" ht="15" customHeight="1" x14ac:dyDescent="0.25">
      <c r="A3" s="136" t="s">
        <v>82</v>
      </c>
      <c r="B3" s="136"/>
      <c r="C3" s="136"/>
      <c r="D3" s="136"/>
    </row>
    <row r="4" spans="1:4" ht="15" customHeight="1" x14ac:dyDescent="0.25">
      <c r="A4" s="142" t="s">
        <v>83</v>
      </c>
      <c r="B4" s="143"/>
      <c r="C4" s="143"/>
      <c r="D4" s="143"/>
    </row>
    <row r="5" spans="1:4" ht="15" customHeight="1" x14ac:dyDescent="0.25">
      <c r="A5" s="136" t="s">
        <v>84</v>
      </c>
      <c r="B5" s="136"/>
      <c r="C5" s="136"/>
      <c r="D5" s="136"/>
    </row>
    <row r="6" spans="1:4" ht="25.5" customHeight="1" x14ac:dyDescent="0.25">
      <c r="A6" s="136" t="s">
        <v>85</v>
      </c>
      <c r="B6" s="136"/>
      <c r="C6" s="136"/>
      <c r="D6" s="136"/>
    </row>
    <row r="7" spans="1:4" x14ac:dyDescent="0.25">
      <c r="A7" s="136" t="s">
        <v>203</v>
      </c>
      <c r="B7" s="136"/>
      <c r="C7" s="136"/>
      <c r="D7" s="136"/>
    </row>
    <row r="8" spans="1:4" ht="30" customHeight="1" x14ac:dyDescent="0.25">
      <c r="A8" s="137" t="s">
        <v>12</v>
      </c>
      <c r="B8" s="137"/>
      <c r="C8" s="137"/>
      <c r="D8" s="137"/>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A1: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109" t="s">
        <v>133</v>
      </c>
      <c r="B1" s="36" t="s">
        <v>134</v>
      </c>
      <c r="C1" s="36" t="s">
        <v>1</v>
      </c>
      <c r="D1" s="36" t="s">
        <v>8</v>
      </c>
    </row>
    <row r="2" spans="1:4" x14ac:dyDescent="0.25">
      <c r="A2" s="41" t="s">
        <v>33</v>
      </c>
      <c r="B2" s="104">
        <v>0</v>
      </c>
      <c r="C2" s="104">
        <v>11</v>
      </c>
      <c r="D2" s="104">
        <v>11</v>
      </c>
    </row>
    <row r="3" spans="1:4" x14ac:dyDescent="0.25">
      <c r="A3" s="9" t="s">
        <v>201</v>
      </c>
      <c r="B3" s="103">
        <v>0</v>
      </c>
      <c r="C3" s="103">
        <v>11</v>
      </c>
      <c r="D3" s="103">
        <v>11</v>
      </c>
    </row>
    <row r="4" spans="1:4" x14ac:dyDescent="0.25">
      <c r="A4" s="41" t="s">
        <v>35</v>
      </c>
      <c r="B4" s="104">
        <v>8366</v>
      </c>
      <c r="C4" s="104">
        <v>56</v>
      </c>
      <c r="D4" s="104">
        <v>8422</v>
      </c>
    </row>
    <row r="5" spans="1:4" x14ac:dyDescent="0.25">
      <c r="A5" s="9" t="s">
        <v>194</v>
      </c>
      <c r="B5" s="103">
        <v>3728.5</v>
      </c>
      <c r="C5" s="103">
        <v>26</v>
      </c>
      <c r="D5" s="103">
        <v>3754.5</v>
      </c>
    </row>
    <row r="6" spans="1:4" x14ac:dyDescent="0.25">
      <c r="A6" s="9" t="s">
        <v>141</v>
      </c>
      <c r="B6" s="103">
        <v>4637.5</v>
      </c>
      <c r="C6" s="103">
        <v>30</v>
      </c>
      <c r="D6" s="103">
        <v>4667.5</v>
      </c>
    </row>
    <row r="7" spans="1:4" x14ac:dyDescent="0.25">
      <c r="A7" s="41" t="s">
        <v>36</v>
      </c>
      <c r="B7" s="104">
        <v>11</v>
      </c>
      <c r="C7" s="104">
        <v>18</v>
      </c>
      <c r="D7" s="104">
        <v>29</v>
      </c>
    </row>
    <row r="8" spans="1:4" x14ac:dyDescent="0.25">
      <c r="A8" s="41" t="s">
        <v>8</v>
      </c>
      <c r="B8" s="104">
        <v>8377</v>
      </c>
      <c r="C8" s="104">
        <v>85</v>
      </c>
      <c r="D8" s="104">
        <v>8462</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9" sqref="B9"/>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199</v>
      </c>
      <c r="C1" s="36" t="s">
        <v>39</v>
      </c>
      <c r="D1" s="36" t="s">
        <v>36</v>
      </c>
      <c r="E1" s="36" t="s">
        <v>8</v>
      </c>
    </row>
    <row r="2" spans="1:5" x14ac:dyDescent="0.25">
      <c r="A2" s="41" t="s">
        <v>33</v>
      </c>
      <c r="B2" s="104">
        <v>4</v>
      </c>
      <c r="C2" s="104">
        <v>4</v>
      </c>
      <c r="D2" s="104">
        <v>3</v>
      </c>
      <c r="E2" s="104">
        <v>11</v>
      </c>
    </row>
    <row r="3" spans="1:5" x14ac:dyDescent="0.25">
      <c r="A3" s="41" t="s">
        <v>35</v>
      </c>
      <c r="B3" s="104">
        <v>2624</v>
      </c>
      <c r="C3" s="104">
        <v>2041</v>
      </c>
      <c r="D3" s="104">
        <v>3758</v>
      </c>
      <c r="E3" s="104">
        <v>8423</v>
      </c>
    </row>
    <row r="4" spans="1:5" x14ac:dyDescent="0.25">
      <c r="A4" s="41" t="s">
        <v>36</v>
      </c>
      <c r="B4" s="104">
        <v>0</v>
      </c>
      <c r="C4" s="104">
        <v>0</v>
      </c>
      <c r="D4" s="104">
        <v>29</v>
      </c>
      <c r="E4" s="104">
        <v>29</v>
      </c>
    </row>
    <row r="5" spans="1:5" x14ac:dyDescent="0.25">
      <c r="A5" s="42" t="s">
        <v>8</v>
      </c>
      <c r="B5" s="104">
        <v>2628</v>
      </c>
      <c r="C5" s="104">
        <v>2045</v>
      </c>
      <c r="D5" s="104">
        <v>3790</v>
      </c>
      <c r="E5" s="104">
        <v>8463</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B11" sqref="B11"/>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109" t="s">
        <v>0</v>
      </c>
      <c r="B1" s="152" t="s">
        <v>143</v>
      </c>
      <c r="C1" s="152"/>
      <c r="D1" s="152" t="s">
        <v>76</v>
      </c>
      <c r="E1" s="152"/>
    </row>
    <row r="2" spans="1:5" x14ac:dyDescent="0.25">
      <c r="A2" s="36" t="s">
        <v>133</v>
      </c>
      <c r="B2" s="36" t="s">
        <v>134</v>
      </c>
      <c r="C2" s="36" t="s">
        <v>1</v>
      </c>
      <c r="D2" s="36" t="s">
        <v>3</v>
      </c>
      <c r="E2" s="36" t="s">
        <v>1</v>
      </c>
    </row>
    <row r="3" spans="1:5" x14ac:dyDescent="0.25">
      <c r="A3" s="41" t="s">
        <v>33</v>
      </c>
      <c r="B3" s="103">
        <v>0</v>
      </c>
      <c r="C3" s="103">
        <v>20</v>
      </c>
      <c r="D3" s="103">
        <v>0</v>
      </c>
      <c r="E3" s="77">
        <v>2</v>
      </c>
    </row>
    <row r="4" spans="1:5" x14ac:dyDescent="0.25">
      <c r="A4" s="41" t="s">
        <v>35</v>
      </c>
      <c r="B4" s="103">
        <v>7206</v>
      </c>
      <c r="C4" s="103">
        <v>64</v>
      </c>
      <c r="D4" s="103">
        <v>9526</v>
      </c>
      <c r="E4" s="77">
        <v>48</v>
      </c>
    </row>
    <row r="5" spans="1:5" s="38" customFormat="1" x14ac:dyDescent="0.25">
      <c r="A5" s="41" t="s">
        <v>66</v>
      </c>
      <c r="B5" s="103">
        <v>12</v>
      </c>
      <c r="C5" s="103">
        <v>22</v>
      </c>
      <c r="D5" s="103">
        <v>10</v>
      </c>
      <c r="E5" s="103">
        <v>14</v>
      </c>
    </row>
    <row r="6" spans="1:5" ht="15.95" customHeight="1" x14ac:dyDescent="0.25">
      <c r="A6" s="42" t="s">
        <v>8</v>
      </c>
      <c r="B6" s="104">
        <v>7218</v>
      </c>
      <c r="C6" s="104">
        <v>106</v>
      </c>
      <c r="D6" s="104">
        <v>9536</v>
      </c>
      <c r="E6" s="104">
        <v>64</v>
      </c>
    </row>
    <row r="7" spans="1:5" ht="18" customHeight="1" x14ac:dyDescent="0.25">
      <c r="A7" s="138" t="s">
        <v>142</v>
      </c>
      <c r="B7" s="139"/>
      <c r="C7" s="139"/>
      <c r="D7" s="139"/>
      <c r="E7" s="140"/>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1:G7"/>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109" t="s">
        <v>0</v>
      </c>
      <c r="B1" s="152" t="s">
        <v>200</v>
      </c>
      <c r="C1" s="152"/>
      <c r="D1" s="152"/>
      <c r="E1" s="152" t="s">
        <v>76</v>
      </c>
      <c r="F1" s="152"/>
      <c r="G1" s="152"/>
    </row>
    <row r="2" spans="1:7" x14ac:dyDescent="0.25">
      <c r="A2" s="36" t="s">
        <v>133</v>
      </c>
      <c r="B2" s="36" t="s">
        <v>199</v>
      </c>
      <c r="C2" s="36" t="s">
        <v>39</v>
      </c>
      <c r="D2" s="36" t="s">
        <v>36</v>
      </c>
      <c r="E2" s="36" t="s">
        <v>38</v>
      </c>
      <c r="F2" s="36" t="s">
        <v>39</v>
      </c>
      <c r="G2" s="36" t="s">
        <v>36</v>
      </c>
    </row>
    <row r="3" spans="1:7" x14ac:dyDescent="0.25">
      <c r="A3" s="41" t="s">
        <v>33</v>
      </c>
      <c r="B3" s="103">
        <v>7</v>
      </c>
      <c r="C3" s="103">
        <v>7</v>
      </c>
      <c r="D3" s="103">
        <v>6</v>
      </c>
      <c r="E3" s="103">
        <v>1</v>
      </c>
      <c r="F3" s="103">
        <v>1</v>
      </c>
      <c r="G3" s="103">
        <v>0</v>
      </c>
    </row>
    <row r="4" spans="1:7" x14ac:dyDescent="0.25">
      <c r="A4" s="41" t="s">
        <v>35</v>
      </c>
      <c r="B4" s="103">
        <v>1671</v>
      </c>
      <c r="C4" s="103">
        <v>1854</v>
      </c>
      <c r="D4" s="103">
        <v>3745</v>
      </c>
      <c r="E4" s="103">
        <v>3576</v>
      </c>
      <c r="F4" s="103">
        <v>2228</v>
      </c>
      <c r="G4" s="103">
        <v>3770</v>
      </c>
    </row>
    <row r="5" spans="1:7" s="39" customFormat="1" x14ac:dyDescent="0.25">
      <c r="A5" s="41" t="s">
        <v>66</v>
      </c>
      <c r="B5" s="103">
        <v>0</v>
      </c>
      <c r="C5" s="103">
        <v>0</v>
      </c>
      <c r="D5" s="103">
        <v>34</v>
      </c>
      <c r="E5" s="103">
        <v>0</v>
      </c>
      <c r="F5" s="103">
        <v>0</v>
      </c>
      <c r="G5" s="103">
        <v>24</v>
      </c>
    </row>
    <row r="6" spans="1:7" x14ac:dyDescent="0.25">
      <c r="A6" s="42" t="s">
        <v>8</v>
      </c>
      <c r="B6" s="104">
        <v>1678</v>
      </c>
      <c r="C6" s="104">
        <v>1861</v>
      </c>
      <c r="D6" s="104">
        <v>3785</v>
      </c>
      <c r="E6" s="104">
        <v>3577</v>
      </c>
      <c r="F6" s="104">
        <v>2229</v>
      </c>
      <c r="G6" s="104">
        <v>3794</v>
      </c>
    </row>
    <row r="7" spans="1:7" ht="19.5" customHeight="1" x14ac:dyDescent="0.25">
      <c r="A7" s="146" t="s">
        <v>142</v>
      </c>
      <c r="B7" s="147"/>
      <c r="C7" s="147"/>
      <c r="D7" s="147"/>
      <c r="E7" s="147"/>
      <c r="F7" s="147"/>
      <c r="G7" s="148"/>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 sqref="F2"/>
    </sheetView>
  </sheetViews>
  <sheetFormatPr defaultRowHeight="15" x14ac:dyDescent="0.25"/>
  <cols>
    <col min="1" max="1" width="20.7109375" bestFit="1" customWidth="1"/>
    <col min="2" max="4" width="14.7109375" customWidth="1"/>
  </cols>
  <sheetData>
    <row r="1" spans="1:4" ht="72" customHeight="1" x14ac:dyDescent="0.25">
      <c r="A1" s="137" t="s">
        <v>213</v>
      </c>
      <c r="B1" s="137"/>
      <c r="C1" s="137"/>
      <c r="D1" s="137"/>
    </row>
    <row r="2" spans="1:4" ht="25.5" customHeight="1" x14ac:dyDescent="0.25">
      <c r="A2" s="136" t="s">
        <v>81</v>
      </c>
      <c r="B2" s="136"/>
      <c r="C2" s="136"/>
      <c r="D2" s="136"/>
    </row>
    <row r="3" spans="1:4" x14ac:dyDescent="0.25">
      <c r="A3" s="136" t="s">
        <v>82</v>
      </c>
      <c r="B3" s="136"/>
      <c r="C3" s="136"/>
      <c r="D3" s="136"/>
    </row>
    <row r="4" spans="1:4" x14ac:dyDescent="0.25">
      <c r="A4" s="137" t="s">
        <v>145</v>
      </c>
      <c r="B4" s="137"/>
      <c r="C4" s="137"/>
      <c r="D4" s="137"/>
    </row>
    <row r="5" spans="1:4" x14ac:dyDescent="0.25">
      <c r="A5" s="138" t="s">
        <v>146</v>
      </c>
      <c r="B5" s="139"/>
      <c r="C5" s="139"/>
      <c r="D5" s="140"/>
    </row>
    <row r="6" spans="1:4" ht="25.5" customHeight="1" x14ac:dyDescent="0.25">
      <c r="A6" s="153" t="s">
        <v>12</v>
      </c>
      <c r="B6" s="153"/>
      <c r="C6" s="153"/>
      <c r="D6" s="15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1:D9"/>
    </sheetView>
  </sheetViews>
  <sheetFormatPr defaultRowHeight="15" x14ac:dyDescent="0.25"/>
  <cols>
    <col min="1" max="1" width="20.7109375" style="5" bestFit="1" customWidth="1"/>
    <col min="2" max="4" width="14.7109375" style="5" customWidth="1"/>
    <col min="5" max="16384" width="9.140625" style="5"/>
  </cols>
  <sheetData>
    <row r="1" spans="1:4" x14ac:dyDescent="0.25">
      <c r="A1" s="109" t="s">
        <v>133</v>
      </c>
      <c r="B1" s="36" t="s">
        <v>134</v>
      </c>
      <c r="C1" s="36" t="s">
        <v>1</v>
      </c>
      <c r="D1" s="36" t="s">
        <v>8</v>
      </c>
    </row>
    <row r="2" spans="1:4" x14ac:dyDescent="0.25">
      <c r="A2" s="41" t="s">
        <v>33</v>
      </c>
      <c r="B2" s="104">
        <v>0</v>
      </c>
      <c r="C2" s="104">
        <v>231.29273470000001</v>
      </c>
      <c r="D2" s="104">
        <v>231.29273470000001</v>
      </c>
    </row>
    <row r="3" spans="1:4" x14ac:dyDescent="0.25">
      <c r="A3" s="41" t="s">
        <v>35</v>
      </c>
      <c r="B3" s="104">
        <v>251986.26142659999</v>
      </c>
      <c r="C3" s="104">
        <v>3477.4234827</v>
      </c>
      <c r="D3" s="104">
        <v>255463.68490930001</v>
      </c>
    </row>
    <row r="4" spans="1:4" x14ac:dyDescent="0.25">
      <c r="A4" s="9" t="s">
        <v>34</v>
      </c>
      <c r="B4" s="103">
        <v>117644.6046256</v>
      </c>
      <c r="C4" s="103">
        <v>644.62946409999995</v>
      </c>
      <c r="D4" s="104">
        <v>118289.2340897</v>
      </c>
    </row>
    <row r="5" spans="1:4" x14ac:dyDescent="0.25">
      <c r="A5" s="9" t="s">
        <v>158</v>
      </c>
      <c r="B5" s="103">
        <v>132054.31680100001</v>
      </c>
      <c r="C5" s="103">
        <v>2812.2940186000001</v>
      </c>
      <c r="D5" s="104">
        <v>134866.6108196</v>
      </c>
    </row>
    <row r="6" spans="1:4" x14ac:dyDescent="0.25">
      <c r="A6" s="9" t="s">
        <v>36</v>
      </c>
      <c r="B6" s="103">
        <v>2287.34</v>
      </c>
      <c r="C6" s="103">
        <v>20.5</v>
      </c>
      <c r="D6" s="104">
        <v>2307.84</v>
      </c>
    </row>
    <row r="7" spans="1:4" x14ac:dyDescent="0.25">
      <c r="A7" s="41" t="s">
        <v>66</v>
      </c>
      <c r="B7" s="104">
        <v>3234.7789796000002</v>
      </c>
      <c r="C7" s="104">
        <v>3671.2760407999999</v>
      </c>
      <c r="D7" s="104">
        <v>6906.0550203000003</v>
      </c>
    </row>
    <row r="8" spans="1:4" x14ac:dyDescent="0.25">
      <c r="A8" s="6" t="s">
        <v>8</v>
      </c>
      <c r="B8" s="104">
        <v>255221.04040619999</v>
      </c>
      <c r="C8" s="104">
        <v>7379.9922581000001</v>
      </c>
      <c r="D8" s="104">
        <v>262601.0326643</v>
      </c>
    </row>
    <row r="9" spans="1:4" ht="27" customHeight="1" x14ac:dyDescent="0.25">
      <c r="A9" s="137" t="s">
        <v>142</v>
      </c>
      <c r="B9" s="137"/>
      <c r="C9" s="137"/>
      <c r="D9" s="154"/>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140</v>
      </c>
      <c r="C1" s="36" t="s">
        <v>39</v>
      </c>
      <c r="D1" s="36" t="s">
        <v>36</v>
      </c>
      <c r="E1" s="36" t="s">
        <v>8</v>
      </c>
    </row>
    <row r="2" spans="1:5" x14ac:dyDescent="0.25">
      <c r="A2" s="41" t="s">
        <v>197</v>
      </c>
      <c r="B2" s="104">
        <v>31304</v>
      </c>
      <c r="C2" s="104">
        <v>103627</v>
      </c>
      <c r="D2" s="104">
        <v>120764</v>
      </c>
      <c r="E2" s="104">
        <v>255695</v>
      </c>
    </row>
    <row r="3" spans="1:5" x14ac:dyDescent="0.25">
      <c r="A3" s="41" t="s">
        <v>66</v>
      </c>
      <c r="B3" s="104">
        <v>0</v>
      </c>
      <c r="C3" s="104">
        <v>0</v>
      </c>
      <c r="D3" s="104">
        <v>6906</v>
      </c>
      <c r="E3" s="104">
        <v>6906</v>
      </c>
    </row>
    <row r="4" spans="1:5" x14ac:dyDescent="0.25">
      <c r="A4" s="43" t="s">
        <v>8</v>
      </c>
      <c r="B4" s="104">
        <v>31304</v>
      </c>
      <c r="C4" s="104">
        <v>103627</v>
      </c>
      <c r="D4" s="104">
        <v>127670</v>
      </c>
      <c r="E4" s="104">
        <v>262601</v>
      </c>
    </row>
    <row r="5" spans="1:5" ht="15.75" customHeight="1" x14ac:dyDescent="0.25">
      <c r="A5" s="153" t="s">
        <v>142</v>
      </c>
      <c r="B5" s="153"/>
      <c r="C5" s="153"/>
      <c r="D5" s="153"/>
      <c r="E5" s="15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7" sqref="C7"/>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71"/>
      <c r="B1" s="105" t="s">
        <v>202</v>
      </c>
      <c r="C1" s="105" t="s">
        <v>205</v>
      </c>
      <c r="D1" s="105" t="s">
        <v>206</v>
      </c>
      <c r="E1" s="105" t="s">
        <v>208</v>
      </c>
      <c r="F1" s="105" t="s">
        <v>209</v>
      </c>
    </row>
    <row r="2" spans="1:6" x14ac:dyDescent="0.25">
      <c r="A2" s="72" t="s">
        <v>52</v>
      </c>
      <c r="B2" s="85">
        <v>46411</v>
      </c>
      <c r="C2" s="85">
        <v>83208</v>
      </c>
      <c r="D2" s="85">
        <v>86738</v>
      </c>
      <c r="E2" s="85">
        <v>44913</v>
      </c>
      <c r="F2" s="85">
        <f>SUM(F3:F4)</f>
        <v>78706</v>
      </c>
    </row>
    <row r="3" spans="1:6" x14ac:dyDescent="0.25">
      <c r="A3" s="73" t="s">
        <v>186</v>
      </c>
      <c r="B3" s="84">
        <v>23842</v>
      </c>
      <c r="C3" s="84">
        <v>34637</v>
      </c>
      <c r="D3" s="84">
        <v>36828</v>
      </c>
      <c r="E3" s="84">
        <v>23177</v>
      </c>
      <c r="F3" s="84">
        <v>42661</v>
      </c>
    </row>
    <row r="4" spans="1:6" x14ac:dyDescent="0.25">
      <c r="A4" s="73" t="s">
        <v>138</v>
      </c>
      <c r="B4" s="84">
        <v>22569</v>
      </c>
      <c r="C4" s="84">
        <v>48571</v>
      </c>
      <c r="D4" s="84">
        <v>49910</v>
      </c>
      <c r="E4" s="84">
        <v>21736</v>
      </c>
      <c r="F4" s="84">
        <v>36045</v>
      </c>
    </row>
    <row r="5" spans="1:6" x14ac:dyDescent="0.25">
      <c r="A5" s="74" t="s">
        <v>2</v>
      </c>
      <c r="B5" s="85">
        <v>1870</v>
      </c>
      <c r="C5" s="85">
        <v>1722</v>
      </c>
      <c r="D5" s="85">
        <v>2258</v>
      </c>
      <c r="E5" s="85">
        <v>1348</v>
      </c>
      <c r="F5" s="85">
        <f>SUM(F6:F7)</f>
        <v>1724</v>
      </c>
    </row>
    <row r="6" spans="1:6" x14ac:dyDescent="0.25">
      <c r="A6" s="73" t="s">
        <v>187</v>
      </c>
      <c r="B6" s="84">
        <v>1335</v>
      </c>
      <c r="C6" s="84">
        <v>1229</v>
      </c>
      <c r="D6" s="84">
        <v>1399</v>
      </c>
      <c r="E6" s="84">
        <v>961</v>
      </c>
      <c r="F6" s="84">
        <v>1265</v>
      </c>
    </row>
    <row r="7" spans="1:6" x14ac:dyDescent="0.25">
      <c r="A7" s="73" t="s">
        <v>138</v>
      </c>
      <c r="B7" s="75">
        <v>535</v>
      </c>
      <c r="C7" s="75">
        <v>493</v>
      </c>
      <c r="D7" s="75">
        <v>859</v>
      </c>
      <c r="E7" s="75">
        <v>387</v>
      </c>
      <c r="F7" s="75">
        <v>459</v>
      </c>
    </row>
    <row r="8" spans="1:6" x14ac:dyDescent="0.25">
      <c r="A8" s="74" t="s">
        <v>5</v>
      </c>
      <c r="B8" s="85">
        <v>12858</v>
      </c>
      <c r="C8" s="85">
        <v>11052</v>
      </c>
      <c r="D8" s="85">
        <v>13123</v>
      </c>
      <c r="E8" s="85">
        <v>17032</v>
      </c>
      <c r="F8" s="85">
        <f>SUM(F9:F10)</f>
        <v>16924</v>
      </c>
    </row>
    <row r="9" spans="1:6" x14ac:dyDescent="0.25">
      <c r="A9" s="73" t="s">
        <v>187</v>
      </c>
      <c r="B9" s="84">
        <v>6528</v>
      </c>
      <c r="C9" s="84">
        <v>4757</v>
      </c>
      <c r="D9" s="84">
        <v>5103</v>
      </c>
      <c r="E9" s="84">
        <v>7017</v>
      </c>
      <c r="F9" s="84">
        <v>7324</v>
      </c>
    </row>
    <row r="10" spans="1:6" x14ac:dyDescent="0.25">
      <c r="A10" s="73" t="s">
        <v>138</v>
      </c>
      <c r="B10" s="84">
        <v>6330</v>
      </c>
      <c r="C10" s="84">
        <v>6295</v>
      </c>
      <c r="D10" s="84">
        <v>8020</v>
      </c>
      <c r="E10" s="84">
        <v>10015</v>
      </c>
      <c r="F10" s="84">
        <v>9600</v>
      </c>
    </row>
    <row r="11" spans="1:6" x14ac:dyDescent="0.25">
      <c r="A11" s="74" t="s">
        <v>189</v>
      </c>
      <c r="B11" s="89" t="s">
        <v>4</v>
      </c>
      <c r="C11" s="89" t="s">
        <v>4</v>
      </c>
      <c r="D11" s="89" t="s">
        <v>4</v>
      </c>
      <c r="E11" s="89" t="s">
        <v>4</v>
      </c>
      <c r="F11" s="89" t="s">
        <v>4</v>
      </c>
    </row>
    <row r="12" spans="1:6" x14ac:dyDescent="0.25">
      <c r="A12" s="73" t="s">
        <v>187</v>
      </c>
      <c r="B12" s="90" t="s">
        <v>4</v>
      </c>
      <c r="C12" s="90" t="s">
        <v>4</v>
      </c>
      <c r="D12" s="90" t="s">
        <v>4</v>
      </c>
      <c r="E12" s="90" t="s">
        <v>4</v>
      </c>
      <c r="F12" s="90" t="s">
        <v>4</v>
      </c>
    </row>
    <row r="13" spans="1:6" x14ac:dyDescent="0.25">
      <c r="A13" s="73" t="s">
        <v>138</v>
      </c>
      <c r="B13" s="90" t="s">
        <v>4</v>
      </c>
      <c r="C13" s="90" t="s">
        <v>4</v>
      </c>
      <c r="D13" s="90" t="s">
        <v>4</v>
      </c>
      <c r="E13" s="90" t="s">
        <v>4</v>
      </c>
      <c r="F13" s="90" t="s">
        <v>4</v>
      </c>
    </row>
    <row r="14" spans="1:6" x14ac:dyDescent="0.25">
      <c r="A14" s="74" t="s">
        <v>6</v>
      </c>
      <c r="B14" s="89" t="s">
        <v>4</v>
      </c>
      <c r="C14" s="89" t="s">
        <v>4</v>
      </c>
      <c r="D14" s="89" t="s">
        <v>4</v>
      </c>
      <c r="E14" s="89" t="s">
        <v>4</v>
      </c>
      <c r="F14" s="89" t="s">
        <v>4</v>
      </c>
    </row>
    <row r="15" spans="1:6" x14ac:dyDescent="0.25">
      <c r="A15" s="73" t="s">
        <v>187</v>
      </c>
      <c r="B15" s="90" t="s">
        <v>4</v>
      </c>
      <c r="C15" s="90" t="s">
        <v>4</v>
      </c>
      <c r="D15" s="90" t="s">
        <v>4</v>
      </c>
      <c r="E15" s="90" t="s">
        <v>4</v>
      </c>
      <c r="F15" s="90" t="s">
        <v>4</v>
      </c>
    </row>
    <row r="16" spans="1:6" x14ac:dyDescent="0.25">
      <c r="A16" s="73" t="s">
        <v>138</v>
      </c>
      <c r="B16" s="90" t="s">
        <v>4</v>
      </c>
      <c r="C16" s="90" t="s">
        <v>4</v>
      </c>
      <c r="D16" s="90" t="s">
        <v>4</v>
      </c>
      <c r="E16" s="90" t="s">
        <v>4</v>
      </c>
      <c r="F16" s="90" t="s">
        <v>4</v>
      </c>
    </row>
    <row r="17" spans="1:6" x14ac:dyDescent="0.25">
      <c r="A17" s="74" t="s">
        <v>7</v>
      </c>
      <c r="B17" s="89" t="s">
        <v>4</v>
      </c>
      <c r="C17" s="89" t="s">
        <v>4</v>
      </c>
      <c r="D17" s="89" t="s">
        <v>4</v>
      </c>
      <c r="E17" s="89" t="s">
        <v>4</v>
      </c>
      <c r="F17" s="89" t="s">
        <v>4</v>
      </c>
    </row>
    <row r="18" spans="1:6" x14ac:dyDescent="0.25">
      <c r="A18" s="73" t="s">
        <v>187</v>
      </c>
      <c r="B18" s="84" t="s">
        <v>4</v>
      </c>
      <c r="C18" s="84" t="s">
        <v>4</v>
      </c>
      <c r="D18" s="84" t="s">
        <v>4</v>
      </c>
      <c r="E18" s="84" t="s">
        <v>4</v>
      </c>
      <c r="F18" s="84" t="s">
        <v>4</v>
      </c>
    </row>
    <row r="19" spans="1:6" x14ac:dyDescent="0.25">
      <c r="A19" s="73" t="s">
        <v>138</v>
      </c>
      <c r="B19" s="84" t="s">
        <v>4</v>
      </c>
      <c r="C19" s="84" t="s">
        <v>4</v>
      </c>
      <c r="D19" s="84" t="s">
        <v>4</v>
      </c>
      <c r="E19" s="84" t="s">
        <v>4</v>
      </c>
      <c r="F19" s="84" t="s">
        <v>4</v>
      </c>
    </row>
    <row r="20" spans="1:6" x14ac:dyDescent="0.25">
      <c r="A20" s="74" t="s">
        <v>8</v>
      </c>
      <c r="B20" s="85">
        <v>61139</v>
      </c>
      <c r="C20" s="85">
        <v>95982</v>
      </c>
      <c r="D20" s="85">
        <v>102119</v>
      </c>
      <c r="E20" s="85">
        <v>63293</v>
      </c>
      <c r="F20" s="85">
        <f>SUM(F2,F5,F8)</f>
        <v>97354</v>
      </c>
    </row>
    <row r="21" spans="1:6" x14ac:dyDescent="0.25">
      <c r="A21" s="121"/>
      <c r="B21" s="122"/>
      <c r="C21" s="122"/>
      <c r="D21" s="122"/>
      <c r="E21" s="122"/>
      <c r="F21" s="123"/>
    </row>
    <row r="22" spans="1:6" ht="108" customHeight="1" x14ac:dyDescent="0.25">
      <c r="A22" s="129" t="s">
        <v>191</v>
      </c>
      <c r="B22" s="130"/>
      <c r="C22" s="130"/>
      <c r="D22" s="130"/>
      <c r="E22" s="130"/>
      <c r="F22" s="131"/>
    </row>
    <row r="23" spans="1:6" ht="15" customHeight="1" x14ac:dyDescent="0.25">
      <c r="A23" s="129" t="s">
        <v>13</v>
      </c>
      <c r="B23" s="130"/>
      <c r="C23" s="130"/>
      <c r="D23" s="130"/>
      <c r="E23" s="130"/>
      <c r="F23" s="131"/>
    </row>
    <row r="24" spans="1:6" ht="18.75" customHeight="1" x14ac:dyDescent="0.25">
      <c r="A24" s="129" t="s">
        <v>14</v>
      </c>
      <c r="B24" s="130"/>
      <c r="C24" s="130"/>
      <c r="D24" s="130"/>
      <c r="E24" s="130"/>
      <c r="F24" s="131"/>
    </row>
    <row r="25" spans="1:6" ht="18" customHeight="1" x14ac:dyDescent="0.25">
      <c r="A25" s="129" t="s">
        <v>11</v>
      </c>
      <c r="B25" s="130"/>
      <c r="C25" s="130"/>
      <c r="D25" s="130"/>
      <c r="E25" s="130"/>
      <c r="F25" s="131"/>
    </row>
    <row r="26" spans="1:6" ht="30" customHeight="1" x14ac:dyDescent="0.25">
      <c r="A26" s="111" t="s">
        <v>12</v>
      </c>
      <c r="B26" s="112"/>
      <c r="C26" s="112"/>
      <c r="D26" s="112"/>
      <c r="E26" s="112"/>
      <c r="F26" s="11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6" sqref="A1:E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109"/>
      <c r="B1" s="152" t="s">
        <v>143</v>
      </c>
      <c r="C1" s="152"/>
      <c r="D1" s="152" t="s">
        <v>76</v>
      </c>
      <c r="E1" s="152"/>
    </row>
    <row r="2" spans="1:5" x14ac:dyDescent="0.25">
      <c r="A2" s="36" t="s">
        <v>133</v>
      </c>
      <c r="B2" s="36" t="s">
        <v>134</v>
      </c>
      <c r="C2" s="36" t="s">
        <v>1</v>
      </c>
      <c r="D2" s="36" t="s">
        <v>3</v>
      </c>
      <c r="E2" s="36" t="s">
        <v>1</v>
      </c>
    </row>
    <row r="3" spans="1:5" x14ac:dyDescent="0.25">
      <c r="A3" s="41" t="s">
        <v>33</v>
      </c>
      <c r="B3" s="104">
        <v>0</v>
      </c>
      <c r="C3" s="104">
        <v>438</v>
      </c>
      <c r="D3" s="104">
        <v>0</v>
      </c>
      <c r="E3" s="104">
        <v>25</v>
      </c>
    </row>
    <row r="4" spans="1:5" x14ac:dyDescent="0.25">
      <c r="A4" s="41" t="s">
        <v>198</v>
      </c>
      <c r="B4" s="104">
        <v>277291</v>
      </c>
      <c r="C4" s="104">
        <v>11030</v>
      </c>
      <c r="D4" s="104">
        <v>233152</v>
      </c>
      <c r="E4" s="104">
        <v>3268</v>
      </c>
    </row>
    <row r="5" spans="1:5" ht="15.95" customHeight="1" x14ac:dyDescent="0.25">
      <c r="A5" s="42" t="s">
        <v>8</v>
      </c>
      <c r="B5" s="104">
        <v>277291</v>
      </c>
      <c r="C5" s="104">
        <v>11468</v>
      </c>
      <c r="D5" s="104">
        <v>233152</v>
      </c>
      <c r="E5" s="104">
        <v>3293</v>
      </c>
    </row>
    <row r="6" spans="1:5" ht="18.75" customHeight="1" x14ac:dyDescent="0.25">
      <c r="A6" s="153" t="s">
        <v>142</v>
      </c>
      <c r="B6" s="153"/>
      <c r="C6" s="153"/>
      <c r="D6" s="153"/>
      <c r="E6" s="153"/>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G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109" t="s">
        <v>0</v>
      </c>
      <c r="B1" s="152" t="s">
        <v>200</v>
      </c>
      <c r="C1" s="152"/>
      <c r="D1" s="152"/>
      <c r="E1" s="152" t="s">
        <v>76</v>
      </c>
      <c r="F1" s="152"/>
      <c r="G1" s="152"/>
    </row>
    <row r="2" spans="1:7" x14ac:dyDescent="0.25">
      <c r="A2" s="36" t="s">
        <v>133</v>
      </c>
      <c r="B2" s="36" t="s">
        <v>199</v>
      </c>
      <c r="C2" s="36" t="s">
        <v>39</v>
      </c>
      <c r="D2" s="36" t="s">
        <v>36</v>
      </c>
      <c r="E2" s="36" t="s">
        <v>38</v>
      </c>
      <c r="F2" s="36" t="s">
        <v>39</v>
      </c>
      <c r="G2" s="36" t="s">
        <v>36</v>
      </c>
    </row>
    <row r="3" spans="1:7" x14ac:dyDescent="0.25">
      <c r="A3" s="41" t="s">
        <v>197</v>
      </c>
      <c r="B3" s="104">
        <v>26003</v>
      </c>
      <c r="C3" s="104">
        <v>119508</v>
      </c>
      <c r="D3" s="104">
        <v>134618</v>
      </c>
      <c r="E3" s="104">
        <v>36605</v>
      </c>
      <c r="F3" s="104">
        <v>87747</v>
      </c>
      <c r="G3" s="104">
        <v>106911</v>
      </c>
    </row>
    <row r="4" spans="1:7" x14ac:dyDescent="0.25">
      <c r="A4" s="41" t="s">
        <v>66</v>
      </c>
      <c r="B4" s="103">
        <v>0</v>
      </c>
      <c r="C4" s="103">
        <v>0</v>
      </c>
      <c r="D4" s="104">
        <v>8631</v>
      </c>
      <c r="E4" s="104">
        <v>0</v>
      </c>
      <c r="F4" s="104">
        <v>0</v>
      </c>
      <c r="G4" s="104">
        <v>5181</v>
      </c>
    </row>
    <row r="5" spans="1:7" x14ac:dyDescent="0.25">
      <c r="A5" s="42" t="s">
        <v>8</v>
      </c>
      <c r="B5" s="104">
        <v>26003</v>
      </c>
      <c r="C5" s="104">
        <v>119508</v>
      </c>
      <c r="D5" s="104">
        <v>143249</v>
      </c>
      <c r="E5" s="104">
        <v>36605</v>
      </c>
      <c r="F5" s="104">
        <v>87747</v>
      </c>
      <c r="G5" s="104">
        <v>112092</v>
      </c>
    </row>
    <row r="6" spans="1:7" ht="20.25" customHeight="1" x14ac:dyDescent="0.25">
      <c r="A6" s="146" t="s">
        <v>142</v>
      </c>
      <c r="B6" s="147"/>
      <c r="C6" s="147"/>
      <c r="D6" s="147"/>
      <c r="E6" s="147"/>
      <c r="F6" s="147"/>
      <c r="G6" s="148"/>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137" t="s">
        <v>215</v>
      </c>
      <c r="B1" s="137"/>
      <c r="C1" s="137"/>
      <c r="D1" s="137"/>
    </row>
    <row r="2" spans="1:4" ht="25.5" customHeight="1" x14ac:dyDescent="0.25">
      <c r="A2" s="136" t="s">
        <v>81</v>
      </c>
      <c r="B2" s="136"/>
      <c r="C2" s="136"/>
      <c r="D2" s="136"/>
    </row>
    <row r="3" spans="1:4" x14ac:dyDescent="0.25">
      <c r="A3" s="136" t="s">
        <v>82</v>
      </c>
      <c r="B3" s="136"/>
      <c r="C3" s="136"/>
      <c r="D3" s="136"/>
    </row>
    <row r="4" spans="1:4" x14ac:dyDescent="0.25">
      <c r="A4" s="137" t="s">
        <v>145</v>
      </c>
      <c r="B4" s="137"/>
      <c r="C4" s="137"/>
      <c r="D4" s="137"/>
    </row>
    <row r="5" spans="1:4" x14ac:dyDescent="0.25">
      <c r="A5" s="138" t="s">
        <v>146</v>
      </c>
      <c r="B5" s="139"/>
      <c r="C5" s="139"/>
      <c r="D5" s="140"/>
    </row>
    <row r="6" spans="1:4" ht="25.5" customHeight="1" x14ac:dyDescent="0.25">
      <c r="A6" s="153" t="s">
        <v>12</v>
      </c>
      <c r="B6" s="153"/>
      <c r="C6" s="153"/>
      <c r="D6" s="15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0" sqref="A10:F1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4" t="s">
        <v>159</v>
      </c>
      <c r="B1" s="105" t="s">
        <v>202</v>
      </c>
      <c r="C1" s="105" t="s">
        <v>205</v>
      </c>
      <c r="D1" s="105" t="s">
        <v>206</v>
      </c>
      <c r="E1" s="105" t="s">
        <v>208</v>
      </c>
      <c r="F1" s="105" t="s">
        <v>209</v>
      </c>
    </row>
    <row r="2" spans="1:7" x14ac:dyDescent="0.25">
      <c r="A2" s="47" t="s">
        <v>160</v>
      </c>
      <c r="B2" s="52">
        <f t="shared" ref="B2:C2" si="0">0.85*5200000</f>
        <v>4420000</v>
      </c>
      <c r="C2" s="52">
        <f t="shared" si="0"/>
        <v>4420000</v>
      </c>
      <c r="D2" s="52">
        <f>0.85*5200000</f>
        <v>4420000</v>
      </c>
      <c r="E2" s="52">
        <f>0.85*5200000</f>
        <v>4420000</v>
      </c>
      <c r="F2" s="40">
        <f>0.85*5200000</f>
        <v>4420000</v>
      </c>
    </row>
    <row r="3" spans="1:7" x14ac:dyDescent="0.25">
      <c r="A3" s="46" t="s">
        <v>49</v>
      </c>
      <c r="B3" s="75" t="s">
        <v>4</v>
      </c>
      <c r="C3" s="75" t="s">
        <v>4</v>
      </c>
      <c r="D3" s="75" t="s">
        <v>4</v>
      </c>
      <c r="E3" s="75" t="s">
        <v>4</v>
      </c>
      <c r="F3" s="45" t="s">
        <v>4</v>
      </c>
    </row>
    <row r="4" spans="1:7" x14ac:dyDescent="0.25">
      <c r="A4" s="46" t="s">
        <v>161</v>
      </c>
      <c r="B4" s="75" t="s">
        <v>4</v>
      </c>
      <c r="C4" s="75" t="s">
        <v>4</v>
      </c>
      <c r="D4" s="75" t="s">
        <v>4</v>
      </c>
      <c r="E4" s="75" t="s">
        <v>4</v>
      </c>
      <c r="F4" s="45" t="s">
        <v>4</v>
      </c>
    </row>
    <row r="5" spans="1:7" x14ac:dyDescent="0.25">
      <c r="A5" s="46" t="s">
        <v>162</v>
      </c>
      <c r="B5" s="75" t="s">
        <v>4</v>
      </c>
      <c r="C5" s="75" t="s">
        <v>4</v>
      </c>
      <c r="D5" s="75" t="s">
        <v>4</v>
      </c>
      <c r="E5" s="75" t="s">
        <v>4</v>
      </c>
      <c r="F5" s="45" t="s">
        <v>4</v>
      </c>
    </row>
    <row r="6" spans="1:7" x14ac:dyDescent="0.25">
      <c r="A6" s="46" t="s">
        <v>37</v>
      </c>
      <c r="B6" s="75" t="s">
        <v>4</v>
      </c>
      <c r="C6" s="75" t="s">
        <v>4</v>
      </c>
      <c r="D6" s="75" t="s">
        <v>4</v>
      </c>
      <c r="E6" s="75" t="s">
        <v>4</v>
      </c>
      <c r="F6" s="45" t="s">
        <v>4</v>
      </c>
    </row>
    <row r="7" spans="1:7" x14ac:dyDescent="0.25">
      <c r="A7" s="18" t="s">
        <v>163</v>
      </c>
      <c r="B7" s="75" t="s">
        <v>4</v>
      </c>
      <c r="C7" s="75" t="s">
        <v>4</v>
      </c>
      <c r="D7" s="75" t="s">
        <v>4</v>
      </c>
      <c r="E7" s="75" t="s">
        <v>4</v>
      </c>
      <c r="F7" s="45" t="s">
        <v>4</v>
      </c>
      <c r="G7" s="21"/>
    </row>
    <row r="8" spans="1:7" ht="45.75" customHeight="1" x14ac:dyDescent="0.25">
      <c r="A8" s="22" t="s">
        <v>8</v>
      </c>
      <c r="B8" s="93">
        <f t="shared" ref="B8:E8" si="1">B2</f>
        <v>4420000</v>
      </c>
      <c r="C8" s="93">
        <f t="shared" si="1"/>
        <v>4420000</v>
      </c>
      <c r="D8" s="93">
        <f t="shared" si="1"/>
        <v>4420000</v>
      </c>
      <c r="E8" s="93">
        <f t="shared" si="1"/>
        <v>4420000</v>
      </c>
      <c r="F8" s="48">
        <f t="shared" ref="F8" si="2">F2</f>
        <v>4420000</v>
      </c>
    </row>
    <row r="9" spans="1:7" ht="24.75" customHeight="1" x14ac:dyDescent="0.25">
      <c r="A9" s="158" t="s">
        <v>216</v>
      </c>
      <c r="B9" s="159"/>
      <c r="C9" s="159"/>
      <c r="D9" s="159"/>
      <c r="E9" s="159"/>
      <c r="F9" s="160"/>
    </row>
    <row r="10" spans="1:7" ht="16.5" customHeight="1" x14ac:dyDescent="0.25">
      <c r="A10" s="161" t="s">
        <v>22</v>
      </c>
      <c r="B10" s="162"/>
      <c r="C10" s="162"/>
      <c r="D10" s="162"/>
      <c r="E10" s="162"/>
      <c r="F10" s="163"/>
    </row>
    <row r="11" spans="1:7" ht="15" customHeight="1" x14ac:dyDescent="0.25">
      <c r="A11" s="161" t="s">
        <v>164</v>
      </c>
      <c r="B11" s="162"/>
      <c r="C11" s="162"/>
      <c r="D11" s="162"/>
      <c r="E11" s="162"/>
      <c r="F11" s="163"/>
    </row>
    <row r="12" spans="1:7" ht="15.75" customHeight="1" x14ac:dyDescent="0.25">
      <c r="A12" s="161" t="s">
        <v>11</v>
      </c>
      <c r="B12" s="162"/>
      <c r="C12" s="162"/>
      <c r="D12" s="162"/>
      <c r="E12" s="162"/>
      <c r="F12" s="163"/>
    </row>
    <row r="13" spans="1:7" ht="24.75" customHeight="1" x14ac:dyDescent="0.25">
      <c r="A13" s="155" t="s">
        <v>12</v>
      </c>
      <c r="B13" s="156"/>
      <c r="C13" s="156"/>
      <c r="D13" s="156"/>
      <c r="E13" s="156"/>
      <c r="F13" s="157"/>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0" sqref="A10:F1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4" t="s">
        <v>159</v>
      </c>
      <c r="B1" s="105" t="s">
        <v>202</v>
      </c>
      <c r="C1" s="105" t="s">
        <v>205</v>
      </c>
      <c r="D1" s="105" t="s">
        <v>206</v>
      </c>
      <c r="E1" s="105" t="s">
        <v>208</v>
      </c>
      <c r="F1" s="105" t="s">
        <v>209</v>
      </c>
    </row>
    <row r="2" spans="1:6" x14ac:dyDescent="0.25">
      <c r="A2" s="31" t="s">
        <v>165</v>
      </c>
      <c r="B2" s="52">
        <f t="shared" ref="B2" si="0">0.85*2000000</f>
        <v>1700000</v>
      </c>
      <c r="C2" s="52">
        <f>0.85*2000000</f>
        <v>1700000</v>
      </c>
      <c r="D2" s="52">
        <f>0.85*2000000</f>
        <v>1700000</v>
      </c>
      <c r="E2" s="52">
        <f>0.85*2000000</f>
        <v>1700000</v>
      </c>
      <c r="F2" s="40">
        <f>0.85*2000000</f>
        <v>1700000</v>
      </c>
    </row>
    <row r="3" spans="1:6" x14ac:dyDescent="0.25">
      <c r="A3" s="17" t="s">
        <v>166</v>
      </c>
      <c r="B3" s="103" t="s">
        <v>4</v>
      </c>
      <c r="C3" s="103" t="s">
        <v>4</v>
      </c>
      <c r="D3" s="103" t="s">
        <v>4</v>
      </c>
      <c r="E3" s="103" t="s">
        <v>4</v>
      </c>
      <c r="F3" s="49" t="s">
        <v>4</v>
      </c>
    </row>
    <row r="4" spans="1:6" x14ac:dyDescent="0.25">
      <c r="A4" s="18" t="s">
        <v>35</v>
      </c>
      <c r="B4" s="103" t="s">
        <v>4</v>
      </c>
      <c r="C4" s="103" t="s">
        <v>4</v>
      </c>
      <c r="D4" s="103" t="s">
        <v>4</v>
      </c>
      <c r="E4" s="103" t="s">
        <v>4</v>
      </c>
      <c r="F4" s="49" t="s">
        <v>4</v>
      </c>
    </row>
    <row r="5" spans="1:6" x14ac:dyDescent="0.25">
      <c r="A5" s="18" t="s">
        <v>167</v>
      </c>
      <c r="B5" s="103" t="s">
        <v>4</v>
      </c>
      <c r="C5" s="103" t="s">
        <v>4</v>
      </c>
      <c r="D5" s="103" t="s">
        <v>4</v>
      </c>
      <c r="E5" s="103" t="s">
        <v>4</v>
      </c>
      <c r="F5" s="49" t="s">
        <v>4</v>
      </c>
    </row>
    <row r="6" spans="1:6" x14ac:dyDescent="0.25">
      <c r="A6" s="18" t="s">
        <v>168</v>
      </c>
      <c r="B6" s="103" t="s">
        <v>4</v>
      </c>
      <c r="C6" s="103" t="s">
        <v>4</v>
      </c>
      <c r="D6" s="103" t="s">
        <v>4</v>
      </c>
      <c r="E6" s="103" t="s">
        <v>4</v>
      </c>
      <c r="F6" s="49" t="s">
        <v>4</v>
      </c>
    </row>
    <row r="7" spans="1:6" x14ac:dyDescent="0.25">
      <c r="A7" s="19" t="s">
        <v>169</v>
      </c>
      <c r="B7" s="103" t="s">
        <v>4</v>
      </c>
      <c r="C7" s="103" t="s">
        <v>4</v>
      </c>
      <c r="D7" s="103" t="s">
        <v>4</v>
      </c>
      <c r="E7" s="103" t="s">
        <v>4</v>
      </c>
      <c r="F7" s="49" t="s">
        <v>4</v>
      </c>
    </row>
    <row r="8" spans="1:6" x14ac:dyDescent="0.25">
      <c r="A8" s="20" t="s">
        <v>8</v>
      </c>
      <c r="B8" s="104">
        <f t="shared" ref="B8:E8" si="1">B2</f>
        <v>1700000</v>
      </c>
      <c r="C8" s="104">
        <f t="shared" si="1"/>
        <v>1700000</v>
      </c>
      <c r="D8" s="104">
        <f t="shared" si="1"/>
        <v>1700000</v>
      </c>
      <c r="E8" s="104">
        <f t="shared" si="1"/>
        <v>1700000</v>
      </c>
      <c r="F8" s="50">
        <f t="shared" ref="F8" si="2">F2</f>
        <v>1700000</v>
      </c>
    </row>
    <row r="9" spans="1:6" ht="27" customHeight="1" x14ac:dyDescent="0.25">
      <c r="A9" s="165" t="s">
        <v>217</v>
      </c>
      <c r="B9" s="165"/>
      <c r="C9" s="165"/>
      <c r="D9" s="165"/>
      <c r="E9" s="165"/>
      <c r="F9" s="165"/>
    </row>
    <row r="10" spans="1:6" ht="14.25" customHeight="1" x14ac:dyDescent="0.25">
      <c r="A10" s="165" t="s">
        <v>22</v>
      </c>
      <c r="B10" s="165"/>
      <c r="C10" s="165"/>
      <c r="D10" s="165"/>
      <c r="E10" s="165"/>
      <c r="F10" s="165"/>
    </row>
    <row r="11" spans="1:6" ht="15.75" customHeight="1" x14ac:dyDescent="0.25">
      <c r="A11" s="165" t="s">
        <v>170</v>
      </c>
      <c r="B11" s="165"/>
      <c r="C11" s="165"/>
      <c r="D11" s="165"/>
      <c r="E11" s="165"/>
      <c r="F11" s="165"/>
    </row>
    <row r="12" spans="1:6" ht="15" customHeight="1" x14ac:dyDescent="0.25">
      <c r="A12" s="165" t="s">
        <v>171</v>
      </c>
      <c r="B12" s="165"/>
      <c r="C12" s="165"/>
      <c r="D12" s="165"/>
      <c r="E12" s="165"/>
      <c r="F12" s="165"/>
    </row>
    <row r="13" spans="1:6" ht="14.25" customHeight="1" x14ac:dyDescent="0.25">
      <c r="A13" s="161" t="s">
        <v>40</v>
      </c>
      <c r="B13" s="162"/>
      <c r="C13" s="162"/>
      <c r="D13" s="162"/>
      <c r="E13" s="162"/>
      <c r="F13" s="163"/>
    </row>
    <row r="14" spans="1:6" ht="26.25" customHeight="1" x14ac:dyDescent="0.25">
      <c r="A14" s="164" t="s">
        <v>12</v>
      </c>
      <c r="B14" s="164"/>
      <c r="C14" s="164"/>
      <c r="D14" s="164"/>
      <c r="E14" s="164"/>
      <c r="F14" s="164"/>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34" sqref="D3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4" t="s">
        <v>159</v>
      </c>
      <c r="B1" s="105" t="s">
        <v>202</v>
      </c>
      <c r="C1" s="105" t="s">
        <v>205</v>
      </c>
      <c r="D1" s="105" t="s">
        <v>206</v>
      </c>
      <c r="E1" s="105" t="s">
        <v>208</v>
      </c>
      <c r="F1" s="105" t="s">
        <v>209</v>
      </c>
    </row>
    <row r="2" spans="1:6" x14ac:dyDescent="0.25">
      <c r="A2" s="31" t="s">
        <v>172</v>
      </c>
      <c r="B2" s="52">
        <f t="shared" ref="B2" si="0">0.85*37000000</f>
        <v>31450000</v>
      </c>
      <c r="C2" s="52">
        <f>0.85*37000000</f>
        <v>31450000</v>
      </c>
      <c r="D2" s="52">
        <f>0.85*37000000</f>
        <v>31450000</v>
      </c>
      <c r="E2" s="52">
        <f>0.85*37000000</f>
        <v>31450000</v>
      </c>
      <c r="F2" s="40">
        <f>0.85*37000000</f>
        <v>31450000</v>
      </c>
    </row>
    <row r="3" spans="1:6" x14ac:dyDescent="0.25">
      <c r="A3" s="17" t="s">
        <v>173</v>
      </c>
      <c r="B3" s="103" t="s">
        <v>4</v>
      </c>
      <c r="C3" s="103" t="s">
        <v>4</v>
      </c>
      <c r="D3" s="103" t="s">
        <v>4</v>
      </c>
      <c r="E3" s="103" t="s">
        <v>4</v>
      </c>
      <c r="F3" s="49" t="s">
        <v>4</v>
      </c>
    </row>
    <row r="4" spans="1:6" x14ac:dyDescent="0.25">
      <c r="A4" s="18" t="s">
        <v>174</v>
      </c>
      <c r="B4" s="103" t="s">
        <v>4</v>
      </c>
      <c r="C4" s="103" t="s">
        <v>4</v>
      </c>
      <c r="D4" s="103" t="s">
        <v>4</v>
      </c>
      <c r="E4" s="103" t="s">
        <v>4</v>
      </c>
      <c r="F4" s="49" t="s">
        <v>4</v>
      </c>
    </row>
    <row r="5" spans="1:6" x14ac:dyDescent="0.25">
      <c r="A5" s="18" t="s">
        <v>162</v>
      </c>
      <c r="B5" s="103" t="s">
        <v>4</v>
      </c>
      <c r="C5" s="103" t="s">
        <v>4</v>
      </c>
      <c r="D5" s="103" t="s">
        <v>4</v>
      </c>
      <c r="E5" s="103" t="s">
        <v>4</v>
      </c>
      <c r="F5" s="49" t="s">
        <v>4</v>
      </c>
    </row>
    <row r="6" spans="1:6" x14ac:dyDescent="0.25">
      <c r="A6" s="18" t="s">
        <v>175</v>
      </c>
      <c r="B6" s="103" t="s">
        <v>4</v>
      </c>
      <c r="C6" s="103" t="s">
        <v>4</v>
      </c>
      <c r="D6" s="103" t="s">
        <v>4</v>
      </c>
      <c r="E6" s="103" t="s">
        <v>4</v>
      </c>
      <c r="F6" s="49" t="s">
        <v>4</v>
      </c>
    </row>
    <row r="7" spans="1:6" x14ac:dyDescent="0.25">
      <c r="A7" s="19" t="s">
        <v>70</v>
      </c>
      <c r="B7" s="103" t="s">
        <v>4</v>
      </c>
      <c r="C7" s="103" t="s">
        <v>4</v>
      </c>
      <c r="D7" s="103" t="s">
        <v>4</v>
      </c>
      <c r="E7" s="103" t="s">
        <v>4</v>
      </c>
      <c r="F7" s="49" t="s">
        <v>4</v>
      </c>
    </row>
    <row r="8" spans="1:6" x14ac:dyDescent="0.25">
      <c r="A8" s="20" t="s">
        <v>8</v>
      </c>
      <c r="B8" s="104">
        <f t="shared" ref="B8:E8" si="1">B2</f>
        <v>31450000</v>
      </c>
      <c r="C8" s="104">
        <f t="shared" si="1"/>
        <v>31450000</v>
      </c>
      <c r="D8" s="104">
        <f t="shared" si="1"/>
        <v>31450000</v>
      </c>
      <c r="E8" s="104">
        <f t="shared" si="1"/>
        <v>31450000</v>
      </c>
      <c r="F8" s="50">
        <f t="shared" ref="F8" si="2">F2</f>
        <v>31450000</v>
      </c>
    </row>
    <row r="9" spans="1:6" ht="27" customHeight="1" x14ac:dyDescent="0.25">
      <c r="A9" s="165" t="s">
        <v>217</v>
      </c>
      <c r="B9" s="165"/>
      <c r="C9" s="165"/>
      <c r="D9" s="165"/>
      <c r="E9" s="165"/>
      <c r="F9" s="165"/>
    </row>
    <row r="10" spans="1:6" ht="14.25" customHeight="1" x14ac:dyDescent="0.25">
      <c r="A10" s="165" t="s">
        <v>22</v>
      </c>
      <c r="B10" s="165"/>
      <c r="C10" s="165"/>
      <c r="D10" s="165"/>
      <c r="E10" s="165"/>
      <c r="F10" s="165"/>
    </row>
    <row r="11" spans="1:6" ht="15.75" customHeight="1" x14ac:dyDescent="0.25">
      <c r="A11" s="165" t="s">
        <v>176</v>
      </c>
      <c r="B11" s="165"/>
      <c r="C11" s="165"/>
      <c r="D11" s="165"/>
      <c r="E11" s="165"/>
      <c r="F11" s="165"/>
    </row>
    <row r="12" spans="1:6" ht="15" customHeight="1" x14ac:dyDescent="0.25">
      <c r="A12" s="161" t="s">
        <v>11</v>
      </c>
      <c r="B12" s="162"/>
      <c r="C12" s="162"/>
      <c r="D12" s="162"/>
      <c r="E12" s="162"/>
      <c r="F12" s="163"/>
    </row>
    <row r="13" spans="1:6" ht="27.75" customHeight="1" x14ac:dyDescent="0.25">
      <c r="A13" s="164" t="s">
        <v>12</v>
      </c>
      <c r="B13" s="164"/>
      <c r="C13" s="164"/>
      <c r="D13" s="164"/>
      <c r="E13" s="164"/>
      <c r="F13" s="164"/>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9" sqref="H9"/>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80"/>
      <c r="B1" s="105" t="s">
        <v>202</v>
      </c>
      <c r="C1" s="105" t="s">
        <v>205</v>
      </c>
      <c r="D1" s="105" t="s">
        <v>206</v>
      </c>
      <c r="E1" s="105" t="s">
        <v>208</v>
      </c>
      <c r="F1" s="105" t="s">
        <v>209</v>
      </c>
    </row>
    <row r="2" spans="1:6" x14ac:dyDescent="0.25">
      <c r="A2" s="78" t="s">
        <v>52</v>
      </c>
      <c r="B2" s="85">
        <v>2621962</v>
      </c>
      <c r="C2" s="85">
        <v>3482884</v>
      </c>
      <c r="D2" s="85">
        <v>4213731.61417</v>
      </c>
      <c r="E2" s="85">
        <v>2825488.5</v>
      </c>
      <c r="F2" s="85">
        <f>SUM(F3:F4)</f>
        <v>3848560.7538000001</v>
      </c>
    </row>
    <row r="3" spans="1:6" ht="15" customHeight="1" x14ac:dyDescent="0.25">
      <c r="A3" s="81" t="s">
        <v>177</v>
      </c>
      <c r="B3" s="84">
        <v>1748446</v>
      </c>
      <c r="C3" s="84">
        <v>2805575</v>
      </c>
      <c r="D3" s="84">
        <v>3562076.5367999999</v>
      </c>
      <c r="E3" s="84">
        <v>2437636</v>
      </c>
      <c r="F3" s="84">
        <v>3220666.2159000002</v>
      </c>
    </row>
    <row r="4" spans="1:6" ht="15" customHeight="1" x14ac:dyDescent="0.25">
      <c r="A4" s="81" t="s">
        <v>178</v>
      </c>
      <c r="B4" s="84">
        <v>873515</v>
      </c>
      <c r="C4" s="84">
        <v>677309</v>
      </c>
      <c r="D4" s="84">
        <v>651655.07736999996</v>
      </c>
      <c r="E4" s="84">
        <v>387852.5</v>
      </c>
      <c r="F4" s="84">
        <v>627894.5379</v>
      </c>
    </row>
    <row r="5" spans="1:6" ht="15" customHeight="1" x14ac:dyDescent="0.25">
      <c r="A5" s="78" t="s">
        <v>2</v>
      </c>
      <c r="B5" s="85">
        <v>83695</v>
      </c>
      <c r="C5" s="85">
        <v>74625</v>
      </c>
      <c r="D5" s="85">
        <v>86615.092764000001</v>
      </c>
      <c r="E5" s="85">
        <v>55894.94</v>
      </c>
      <c r="F5" s="85">
        <f>SUM(F6:F7)</f>
        <v>79673.030400999996</v>
      </c>
    </row>
    <row r="6" spans="1:6" ht="15" customHeight="1" x14ac:dyDescent="0.25">
      <c r="A6" s="81" t="s">
        <v>179</v>
      </c>
      <c r="B6" s="79" t="s">
        <v>180</v>
      </c>
      <c r="C6" s="79" t="s">
        <v>180</v>
      </c>
      <c r="D6" s="79" t="s">
        <v>180</v>
      </c>
      <c r="E6" s="79" t="s">
        <v>180</v>
      </c>
      <c r="F6" s="79" t="s">
        <v>180</v>
      </c>
    </row>
    <row r="7" spans="1:6" ht="15" customHeight="1" x14ac:dyDescent="0.25">
      <c r="A7" s="81" t="s">
        <v>178</v>
      </c>
      <c r="B7" s="84">
        <v>83695</v>
      </c>
      <c r="C7" s="84">
        <v>74625</v>
      </c>
      <c r="D7" s="84">
        <v>86615.092764000001</v>
      </c>
      <c r="E7" s="84">
        <v>55894.94</v>
      </c>
      <c r="F7" s="84">
        <v>79673.030400999996</v>
      </c>
    </row>
    <row r="8" spans="1:6" ht="15" customHeight="1" x14ac:dyDescent="0.25">
      <c r="A8" s="78" t="s">
        <v>5</v>
      </c>
      <c r="B8" s="85">
        <v>206173</v>
      </c>
      <c r="C8" s="85">
        <v>233844</v>
      </c>
      <c r="D8" s="85">
        <v>211627.45465699999</v>
      </c>
      <c r="E8" s="85">
        <v>243543.114</v>
      </c>
      <c r="F8" s="85">
        <f>SUM(F9:F10)</f>
        <v>262601.03266809997</v>
      </c>
    </row>
    <row r="9" spans="1:6" ht="15" customHeight="1" x14ac:dyDescent="0.25">
      <c r="A9" s="81" t="s">
        <v>179</v>
      </c>
      <c r="B9" s="84">
        <v>197443</v>
      </c>
      <c r="C9" s="84">
        <v>220105</v>
      </c>
      <c r="D9" s="84">
        <v>200607.38149</v>
      </c>
      <c r="E9" s="84">
        <v>236036.3</v>
      </c>
      <c r="F9" s="84">
        <v>255221.04040999999</v>
      </c>
    </row>
    <row r="10" spans="1:6" ht="15" customHeight="1" x14ac:dyDescent="0.25">
      <c r="A10" s="81" t="s">
        <v>178</v>
      </c>
      <c r="B10" s="84">
        <v>8730</v>
      </c>
      <c r="C10" s="84">
        <v>13739</v>
      </c>
      <c r="D10" s="84">
        <v>11020.073167</v>
      </c>
      <c r="E10" s="84">
        <v>7506.8140000000003</v>
      </c>
      <c r="F10" s="84">
        <v>7379.9922581000001</v>
      </c>
    </row>
    <row r="11" spans="1:6" ht="15" customHeight="1" x14ac:dyDescent="0.25">
      <c r="A11" s="82" t="s">
        <v>189</v>
      </c>
      <c r="B11" s="89" t="s">
        <v>4</v>
      </c>
      <c r="C11" s="89" t="s">
        <v>4</v>
      </c>
      <c r="D11" s="89" t="s">
        <v>4</v>
      </c>
      <c r="E11" s="89" t="s">
        <v>4</v>
      </c>
      <c r="F11" s="89" t="s">
        <v>4</v>
      </c>
    </row>
    <row r="12" spans="1:6" ht="15" customHeight="1" x14ac:dyDescent="0.25">
      <c r="A12" s="81" t="s">
        <v>179</v>
      </c>
      <c r="B12" s="90" t="s">
        <v>4</v>
      </c>
      <c r="C12" s="90" t="s">
        <v>4</v>
      </c>
      <c r="D12" s="90" t="s">
        <v>4</v>
      </c>
      <c r="E12" s="90" t="s">
        <v>4</v>
      </c>
      <c r="F12" s="90" t="s">
        <v>4</v>
      </c>
    </row>
    <row r="13" spans="1:6" ht="15" customHeight="1" x14ac:dyDescent="0.25">
      <c r="A13" s="81" t="s">
        <v>178</v>
      </c>
      <c r="B13" s="90" t="s">
        <v>4</v>
      </c>
      <c r="C13" s="90" t="s">
        <v>4</v>
      </c>
      <c r="D13" s="90" t="s">
        <v>4</v>
      </c>
      <c r="E13" s="90" t="s">
        <v>4</v>
      </c>
      <c r="F13" s="90" t="s">
        <v>4</v>
      </c>
    </row>
    <row r="14" spans="1:6" ht="15" customHeight="1" x14ac:dyDescent="0.25">
      <c r="A14" s="78" t="s">
        <v>6</v>
      </c>
      <c r="B14" s="85" t="s">
        <v>4</v>
      </c>
      <c r="C14" s="85" t="s">
        <v>4</v>
      </c>
      <c r="D14" s="85" t="s">
        <v>4</v>
      </c>
      <c r="E14" s="85" t="s">
        <v>4</v>
      </c>
      <c r="F14" s="85" t="s">
        <v>4</v>
      </c>
    </row>
    <row r="15" spans="1:6" ht="15" customHeight="1" x14ac:dyDescent="0.25">
      <c r="A15" s="81" t="s">
        <v>179</v>
      </c>
      <c r="B15" s="84" t="s">
        <v>4</v>
      </c>
      <c r="C15" s="84" t="s">
        <v>4</v>
      </c>
      <c r="D15" s="84" t="s">
        <v>4</v>
      </c>
      <c r="E15" s="84" t="s">
        <v>4</v>
      </c>
      <c r="F15" s="84" t="s">
        <v>4</v>
      </c>
    </row>
    <row r="16" spans="1:6" ht="15" customHeight="1" x14ac:dyDescent="0.25">
      <c r="A16" s="81" t="s">
        <v>178</v>
      </c>
      <c r="B16" s="84" t="s">
        <v>4</v>
      </c>
      <c r="C16" s="84" t="s">
        <v>4</v>
      </c>
      <c r="D16" s="84" t="s">
        <v>4</v>
      </c>
      <c r="E16" s="84" t="s">
        <v>4</v>
      </c>
      <c r="F16" s="84" t="s">
        <v>4</v>
      </c>
    </row>
    <row r="17" spans="1:6" ht="15" customHeight="1" x14ac:dyDescent="0.25">
      <c r="A17" s="78" t="s">
        <v>7</v>
      </c>
      <c r="B17" s="85" t="s">
        <v>4</v>
      </c>
      <c r="C17" s="85" t="s">
        <v>4</v>
      </c>
      <c r="D17" s="85" t="s">
        <v>4</v>
      </c>
      <c r="E17" s="85" t="s">
        <v>4</v>
      </c>
      <c r="F17" s="85" t="s">
        <v>4</v>
      </c>
    </row>
    <row r="18" spans="1:6" ht="16.5" customHeight="1" x14ac:dyDescent="0.25">
      <c r="A18" s="81" t="s">
        <v>179</v>
      </c>
      <c r="B18" s="84" t="s">
        <v>4</v>
      </c>
      <c r="C18" s="84" t="s">
        <v>4</v>
      </c>
      <c r="D18" s="84" t="s">
        <v>4</v>
      </c>
      <c r="E18" s="84" t="s">
        <v>4</v>
      </c>
      <c r="F18" s="84" t="s">
        <v>4</v>
      </c>
    </row>
    <row r="19" spans="1:6" ht="15.75" customHeight="1" x14ac:dyDescent="0.25">
      <c r="A19" s="81" t="s">
        <v>178</v>
      </c>
      <c r="B19" s="84" t="s">
        <v>4</v>
      </c>
      <c r="C19" s="84" t="s">
        <v>4</v>
      </c>
      <c r="D19" s="84" t="s">
        <v>4</v>
      </c>
      <c r="E19" s="84" t="s">
        <v>4</v>
      </c>
      <c r="F19" s="84" t="s">
        <v>4</v>
      </c>
    </row>
    <row r="20" spans="1:6" ht="15.95" customHeight="1" x14ac:dyDescent="0.25">
      <c r="A20" s="78" t="s">
        <v>8</v>
      </c>
      <c r="B20" s="85">
        <v>2911829</v>
      </c>
      <c r="C20" s="85">
        <v>3791353</v>
      </c>
      <c r="D20" s="85">
        <v>4511974.1615909999</v>
      </c>
      <c r="E20" s="85">
        <v>3124926.554</v>
      </c>
      <c r="F20" s="85">
        <f>SUM(F2,F5,F8,)</f>
        <v>4190834.8168690996</v>
      </c>
    </row>
    <row r="21" spans="1:6" ht="15.95" customHeight="1" x14ac:dyDescent="0.25">
      <c r="A21" s="132"/>
      <c r="B21" s="133"/>
      <c r="C21" s="133"/>
      <c r="D21" s="133"/>
      <c r="E21" s="133"/>
      <c r="F21" s="134"/>
    </row>
    <row r="22" spans="1:6" ht="66.75" customHeight="1" x14ac:dyDescent="0.25">
      <c r="A22" s="135" t="s">
        <v>192</v>
      </c>
      <c r="B22" s="135"/>
      <c r="C22" s="135"/>
      <c r="D22" s="135"/>
      <c r="E22" s="135"/>
      <c r="F22" s="135"/>
    </row>
    <row r="23" spans="1:6" ht="15.95" customHeight="1" x14ac:dyDescent="0.25">
      <c r="A23" s="135" t="s">
        <v>13</v>
      </c>
      <c r="B23" s="135"/>
      <c r="C23" s="135"/>
      <c r="D23" s="135"/>
      <c r="E23" s="135"/>
      <c r="F23" s="135"/>
    </row>
    <row r="24" spans="1:6" ht="15" customHeight="1" x14ac:dyDescent="0.25">
      <c r="A24" s="135" t="s">
        <v>10</v>
      </c>
      <c r="B24" s="135"/>
      <c r="C24" s="135"/>
      <c r="D24" s="135"/>
      <c r="E24" s="135"/>
      <c r="F24" s="135"/>
    </row>
    <row r="25" spans="1:6" ht="15" customHeight="1" x14ac:dyDescent="0.25">
      <c r="A25" s="135" t="s">
        <v>11</v>
      </c>
      <c r="B25" s="135"/>
      <c r="C25" s="135"/>
      <c r="D25" s="135"/>
      <c r="E25" s="135"/>
      <c r="F25" s="135"/>
    </row>
    <row r="26" spans="1:6" ht="29.25" customHeight="1" x14ac:dyDescent="0.25">
      <c r="A26" s="111" t="s">
        <v>12</v>
      </c>
      <c r="B26" s="112"/>
      <c r="C26" s="112"/>
      <c r="D26" s="112"/>
      <c r="E26" s="112"/>
      <c r="F26" s="11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7" sqref="G7"/>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86"/>
      <c r="B1" s="105" t="s">
        <v>202</v>
      </c>
      <c r="C1" s="105" t="s">
        <v>205</v>
      </c>
      <c r="D1" s="105" t="s">
        <v>206</v>
      </c>
      <c r="E1" s="105" t="s">
        <v>208</v>
      </c>
      <c r="F1" s="105" t="s">
        <v>209</v>
      </c>
    </row>
    <row r="2" spans="1:6" x14ac:dyDescent="0.25">
      <c r="A2" s="83" t="s">
        <v>52</v>
      </c>
      <c r="B2" s="85">
        <v>5243923</v>
      </c>
      <c r="C2" s="85">
        <v>6965767</v>
      </c>
      <c r="D2" s="85">
        <v>8427463.2283999994</v>
      </c>
      <c r="E2" s="85">
        <v>5650977</v>
      </c>
      <c r="F2" s="85">
        <f>SUM(F3:F4)</f>
        <v>7697121.5076000001</v>
      </c>
    </row>
    <row r="3" spans="1:6" ht="15" customHeight="1" x14ac:dyDescent="0.25">
      <c r="A3" s="87" t="s">
        <v>186</v>
      </c>
      <c r="B3" s="84">
        <v>3030817</v>
      </c>
      <c r="C3" s="84">
        <v>3600162</v>
      </c>
      <c r="D3" s="84">
        <v>4646668.4818000002</v>
      </c>
      <c r="E3" s="84">
        <v>3481619</v>
      </c>
      <c r="F3" s="84">
        <v>4934563.1991999997</v>
      </c>
    </row>
    <row r="4" spans="1:6" ht="15" customHeight="1" x14ac:dyDescent="0.25">
      <c r="A4" s="87" t="s">
        <v>138</v>
      </c>
      <c r="B4" s="84">
        <v>2213107</v>
      </c>
      <c r="C4" s="84">
        <v>3365605</v>
      </c>
      <c r="D4" s="84">
        <v>3780794.7466000002</v>
      </c>
      <c r="E4" s="84">
        <v>2169358</v>
      </c>
      <c r="F4" s="84">
        <v>2762558.3084</v>
      </c>
    </row>
    <row r="5" spans="1:6" ht="15" customHeight="1" x14ac:dyDescent="0.25">
      <c r="A5" s="88" t="s">
        <v>2</v>
      </c>
      <c r="B5" s="85">
        <v>167389</v>
      </c>
      <c r="C5" s="85">
        <v>149250</v>
      </c>
      <c r="D5" s="85">
        <v>173230.18552500001</v>
      </c>
      <c r="E5" s="85">
        <v>111789.87</v>
      </c>
      <c r="F5" s="85">
        <f>SUM(F6:F7)</f>
        <v>159346.060799</v>
      </c>
    </row>
    <row r="6" spans="1:6" ht="15" customHeight="1" x14ac:dyDescent="0.25">
      <c r="A6" s="87" t="s">
        <v>187</v>
      </c>
      <c r="B6" s="84">
        <v>121900</v>
      </c>
      <c r="C6" s="84">
        <v>101881</v>
      </c>
      <c r="D6" s="84">
        <v>115121.67731</v>
      </c>
      <c r="E6" s="84">
        <v>82185.73</v>
      </c>
      <c r="F6" s="84">
        <v>119729.38821999999</v>
      </c>
    </row>
    <row r="7" spans="1:6" ht="15" customHeight="1" x14ac:dyDescent="0.25">
      <c r="A7" s="87" t="s">
        <v>138</v>
      </c>
      <c r="B7" s="84">
        <v>45490</v>
      </c>
      <c r="C7" s="84">
        <v>47369</v>
      </c>
      <c r="D7" s="84">
        <v>58108.508215000002</v>
      </c>
      <c r="E7" s="84">
        <v>29604.14</v>
      </c>
      <c r="F7" s="84">
        <v>39616.672578999998</v>
      </c>
    </row>
    <row r="8" spans="1:6" ht="15" customHeight="1" x14ac:dyDescent="0.25">
      <c r="A8" s="88" t="s">
        <v>5</v>
      </c>
      <c r="B8" s="85">
        <v>412345</v>
      </c>
      <c r="C8" s="85">
        <v>467688</v>
      </c>
      <c r="D8" s="85">
        <v>423254.90931000002</v>
      </c>
      <c r="E8" s="85">
        <v>487086.30000000005</v>
      </c>
      <c r="F8" s="85">
        <f>SUM(F9:F10)</f>
        <v>525202.06533000001</v>
      </c>
    </row>
    <row r="9" spans="1:6" ht="15" customHeight="1" x14ac:dyDescent="0.25">
      <c r="A9" s="87" t="s">
        <v>187</v>
      </c>
      <c r="B9" s="84">
        <v>253616</v>
      </c>
      <c r="C9" s="84">
        <v>264859</v>
      </c>
      <c r="D9" s="84">
        <v>204605.54143000001</v>
      </c>
      <c r="E9" s="84">
        <v>260594.2</v>
      </c>
      <c r="F9" s="84">
        <v>288758.52454999997</v>
      </c>
    </row>
    <row r="10" spans="1:6" ht="15" customHeight="1" x14ac:dyDescent="0.25">
      <c r="A10" s="87" t="s">
        <v>138</v>
      </c>
      <c r="B10" s="84">
        <v>158729</v>
      </c>
      <c r="C10" s="84">
        <v>202829</v>
      </c>
      <c r="D10" s="84">
        <v>218649.36788000001</v>
      </c>
      <c r="E10" s="84">
        <v>226492.1</v>
      </c>
      <c r="F10" s="84">
        <v>236443.54078000001</v>
      </c>
    </row>
    <row r="11" spans="1:6" ht="15" customHeight="1" x14ac:dyDescent="0.25">
      <c r="A11" s="88" t="s">
        <v>189</v>
      </c>
      <c r="B11" s="89" t="s">
        <v>4</v>
      </c>
      <c r="C11" s="89" t="s">
        <v>4</v>
      </c>
      <c r="D11" s="89" t="s">
        <v>4</v>
      </c>
      <c r="E11" s="89" t="s">
        <v>4</v>
      </c>
      <c r="F11" s="89" t="s">
        <v>4</v>
      </c>
    </row>
    <row r="12" spans="1:6" ht="15" customHeight="1" x14ac:dyDescent="0.25">
      <c r="A12" s="87" t="s">
        <v>187</v>
      </c>
      <c r="B12" s="90" t="s">
        <v>4</v>
      </c>
      <c r="C12" s="90" t="s">
        <v>4</v>
      </c>
      <c r="D12" s="90" t="s">
        <v>4</v>
      </c>
      <c r="E12" s="90" t="s">
        <v>4</v>
      </c>
      <c r="F12" s="90" t="s">
        <v>4</v>
      </c>
    </row>
    <row r="13" spans="1:6" ht="15" customHeight="1" x14ac:dyDescent="0.25">
      <c r="A13" s="87" t="s">
        <v>138</v>
      </c>
      <c r="B13" s="90" t="s">
        <v>4</v>
      </c>
      <c r="C13" s="90" t="s">
        <v>4</v>
      </c>
      <c r="D13" s="90" t="s">
        <v>4</v>
      </c>
      <c r="E13" s="90" t="s">
        <v>4</v>
      </c>
      <c r="F13" s="90" t="s">
        <v>4</v>
      </c>
    </row>
    <row r="14" spans="1:6" ht="15" customHeight="1" x14ac:dyDescent="0.25">
      <c r="A14" s="88" t="s">
        <v>6</v>
      </c>
      <c r="B14" s="89" t="s">
        <v>4</v>
      </c>
      <c r="C14" s="89" t="s">
        <v>4</v>
      </c>
      <c r="D14" s="89" t="s">
        <v>4</v>
      </c>
      <c r="E14" s="89" t="s">
        <v>4</v>
      </c>
      <c r="F14" s="89" t="s">
        <v>4</v>
      </c>
    </row>
    <row r="15" spans="1:6" ht="15" customHeight="1" x14ac:dyDescent="0.25">
      <c r="A15" s="87" t="s">
        <v>187</v>
      </c>
      <c r="B15" s="90" t="s">
        <v>4</v>
      </c>
      <c r="C15" s="90" t="s">
        <v>4</v>
      </c>
      <c r="D15" s="90" t="s">
        <v>4</v>
      </c>
      <c r="E15" s="90" t="s">
        <v>4</v>
      </c>
      <c r="F15" s="90" t="s">
        <v>4</v>
      </c>
    </row>
    <row r="16" spans="1:6" ht="15" customHeight="1" x14ac:dyDescent="0.25">
      <c r="A16" s="87" t="s">
        <v>138</v>
      </c>
      <c r="B16" s="90" t="s">
        <v>4</v>
      </c>
      <c r="C16" s="90" t="s">
        <v>4</v>
      </c>
      <c r="D16" s="90" t="s">
        <v>4</v>
      </c>
      <c r="E16" s="90" t="s">
        <v>4</v>
      </c>
      <c r="F16" s="90" t="s">
        <v>4</v>
      </c>
    </row>
    <row r="17" spans="1:6" ht="15" customHeight="1" x14ac:dyDescent="0.25">
      <c r="A17" s="88" t="s">
        <v>7</v>
      </c>
      <c r="B17" s="85" t="s">
        <v>4</v>
      </c>
      <c r="C17" s="85" t="s">
        <v>4</v>
      </c>
      <c r="D17" s="85" t="s">
        <v>4</v>
      </c>
      <c r="E17" s="85" t="s">
        <v>4</v>
      </c>
      <c r="F17" s="85" t="s">
        <v>4</v>
      </c>
    </row>
    <row r="18" spans="1:6" ht="15" customHeight="1" x14ac:dyDescent="0.25">
      <c r="A18" s="87" t="s">
        <v>187</v>
      </c>
      <c r="B18" s="84" t="s">
        <v>4</v>
      </c>
      <c r="C18" s="84" t="s">
        <v>4</v>
      </c>
      <c r="D18" s="84" t="s">
        <v>4</v>
      </c>
      <c r="E18" s="84" t="s">
        <v>4</v>
      </c>
      <c r="F18" s="84" t="s">
        <v>4</v>
      </c>
    </row>
    <row r="19" spans="1:6" ht="15" customHeight="1" x14ac:dyDescent="0.25">
      <c r="A19" s="87" t="s">
        <v>138</v>
      </c>
      <c r="B19" s="84" t="s">
        <v>4</v>
      </c>
      <c r="C19" s="84" t="s">
        <v>4</v>
      </c>
      <c r="D19" s="84" t="s">
        <v>4</v>
      </c>
      <c r="E19" s="84" t="s">
        <v>4</v>
      </c>
      <c r="F19" s="84" t="s">
        <v>4</v>
      </c>
    </row>
    <row r="20" spans="1:6" ht="15" customHeight="1" x14ac:dyDescent="0.25">
      <c r="A20" s="88" t="s">
        <v>8</v>
      </c>
      <c r="B20" s="85">
        <v>5823658</v>
      </c>
      <c r="C20" s="85">
        <v>7582705</v>
      </c>
      <c r="D20" s="85">
        <v>9023948.3232349996</v>
      </c>
      <c r="E20" s="85">
        <v>6249853.1699999999</v>
      </c>
      <c r="F20" s="85">
        <f>SUM(F2,F5,F8)</f>
        <v>8381669.6337289996</v>
      </c>
    </row>
    <row r="21" spans="1:6" ht="15" customHeight="1" x14ac:dyDescent="0.25">
      <c r="A21" s="121"/>
      <c r="B21" s="122"/>
      <c r="C21" s="122"/>
      <c r="D21" s="122"/>
      <c r="E21" s="122"/>
      <c r="F21" s="123"/>
    </row>
    <row r="22" spans="1:6" ht="105.75" customHeight="1" x14ac:dyDescent="0.25">
      <c r="A22" s="135" t="s">
        <v>193</v>
      </c>
      <c r="B22" s="135"/>
      <c r="C22" s="135"/>
      <c r="D22" s="135"/>
      <c r="E22" s="135"/>
      <c r="F22" s="135"/>
    </row>
    <row r="23" spans="1:6" ht="15" customHeight="1" x14ac:dyDescent="0.25">
      <c r="A23" s="135" t="s">
        <v>13</v>
      </c>
      <c r="B23" s="135"/>
      <c r="C23" s="135"/>
      <c r="D23" s="135"/>
      <c r="E23" s="135"/>
      <c r="F23" s="135"/>
    </row>
    <row r="24" spans="1:6" ht="14.25" customHeight="1" x14ac:dyDescent="0.25">
      <c r="A24" s="135" t="s">
        <v>14</v>
      </c>
      <c r="B24" s="135"/>
      <c r="C24" s="135"/>
      <c r="D24" s="135"/>
      <c r="E24" s="135"/>
      <c r="F24" s="135"/>
    </row>
    <row r="25" spans="1:6" ht="15.75" customHeight="1" x14ac:dyDescent="0.25">
      <c r="A25" s="135" t="s">
        <v>11</v>
      </c>
      <c r="B25" s="135"/>
      <c r="C25" s="135"/>
      <c r="D25" s="135"/>
      <c r="E25" s="135"/>
      <c r="F25" s="135"/>
    </row>
    <row r="26" spans="1:6" ht="27" customHeight="1" x14ac:dyDescent="0.25">
      <c r="A26" s="111" t="s">
        <v>12</v>
      </c>
      <c r="B26" s="112"/>
      <c r="C26" s="112"/>
      <c r="D26" s="112"/>
      <c r="E26" s="112"/>
      <c r="F26" s="11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44" sqref="C44"/>
    </sheetView>
  </sheetViews>
  <sheetFormatPr defaultRowHeight="15" x14ac:dyDescent="0.25"/>
  <cols>
    <col min="1" max="1" width="24.7109375" customWidth="1"/>
    <col min="2" max="4" width="14.7109375" customWidth="1"/>
  </cols>
  <sheetData>
    <row r="1" spans="1:4" x14ac:dyDescent="0.25">
      <c r="A1" s="106" t="s">
        <v>63</v>
      </c>
      <c r="B1" s="106" t="s">
        <v>64</v>
      </c>
      <c r="C1" s="106" t="s">
        <v>1</v>
      </c>
      <c r="D1" s="106" t="s">
        <v>8</v>
      </c>
    </row>
    <row r="2" spans="1:4" x14ac:dyDescent="0.25">
      <c r="A2" s="17" t="s">
        <v>65</v>
      </c>
      <c r="B2" s="103">
        <v>124710283</v>
      </c>
      <c r="C2" s="103">
        <v>70076301</v>
      </c>
      <c r="D2" s="103">
        <v>194786584</v>
      </c>
    </row>
    <row r="3" spans="1:4" x14ac:dyDescent="0.25">
      <c r="A3" s="18" t="s">
        <v>15</v>
      </c>
      <c r="B3" s="103">
        <v>52356684</v>
      </c>
      <c r="C3" s="103">
        <v>8907787</v>
      </c>
      <c r="D3" s="103">
        <v>61264470</v>
      </c>
    </row>
    <row r="4" spans="1:4" x14ac:dyDescent="0.25">
      <c r="A4" s="18" t="s">
        <v>18</v>
      </c>
      <c r="B4" s="103">
        <v>32051562</v>
      </c>
      <c r="C4" s="103">
        <v>10213612</v>
      </c>
      <c r="D4" s="103">
        <v>42265174</v>
      </c>
    </row>
    <row r="5" spans="1:4" x14ac:dyDescent="0.25">
      <c r="A5" s="18" t="s">
        <v>21</v>
      </c>
      <c r="B5" s="103">
        <v>0</v>
      </c>
      <c r="C5" s="103">
        <v>20058076</v>
      </c>
      <c r="D5" s="103">
        <v>20058076</v>
      </c>
    </row>
    <row r="6" spans="1:4" x14ac:dyDescent="0.25">
      <c r="A6" s="19" t="s">
        <v>66</v>
      </c>
      <c r="B6" s="103">
        <v>6766248</v>
      </c>
      <c r="C6" s="103">
        <v>24898642</v>
      </c>
      <c r="D6" s="103">
        <v>31664891</v>
      </c>
    </row>
    <row r="7" spans="1:4" x14ac:dyDescent="0.25">
      <c r="A7" s="20" t="s">
        <v>8</v>
      </c>
      <c r="B7" s="104">
        <f>SUM(B2:B6)</f>
        <v>215884777</v>
      </c>
      <c r="C7" s="104">
        <f>SUM(C2:C6)</f>
        <v>134154418</v>
      </c>
      <c r="D7" s="104">
        <f>SUM(D2:D6)</f>
        <v>350039195</v>
      </c>
    </row>
    <row r="8" spans="1:4" ht="34.5" customHeight="1" x14ac:dyDescent="0.25">
      <c r="A8" s="136" t="s">
        <v>67</v>
      </c>
      <c r="B8" s="136"/>
      <c r="C8" s="136"/>
      <c r="D8" s="136"/>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D19" sqref="D19"/>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106" t="s">
        <v>63</v>
      </c>
      <c r="B1" s="37" t="s">
        <v>25</v>
      </c>
      <c r="C1" s="37" t="s">
        <v>68</v>
      </c>
      <c r="D1" s="37" t="s">
        <v>23</v>
      </c>
      <c r="E1" s="37" t="s">
        <v>24</v>
      </c>
      <c r="F1" s="37" t="s">
        <v>69</v>
      </c>
      <c r="G1" s="37" t="s">
        <v>26</v>
      </c>
      <c r="H1" s="37" t="s">
        <v>70</v>
      </c>
      <c r="I1" s="37" t="s">
        <v>8</v>
      </c>
    </row>
    <row r="2" spans="1:9" x14ac:dyDescent="0.25">
      <c r="A2" s="18" t="s">
        <v>32</v>
      </c>
      <c r="B2" s="91">
        <v>8280714</v>
      </c>
      <c r="C2" s="91">
        <v>604809</v>
      </c>
      <c r="D2" s="91">
        <v>2474021</v>
      </c>
      <c r="E2" s="91">
        <v>2051461</v>
      </c>
      <c r="F2" s="91">
        <v>371413</v>
      </c>
      <c r="G2" s="91">
        <v>140446</v>
      </c>
      <c r="H2" s="91">
        <v>242628</v>
      </c>
      <c r="I2" s="91">
        <v>14165491</v>
      </c>
    </row>
    <row r="3" spans="1:9" x14ac:dyDescent="0.25">
      <c r="A3" s="17" t="s">
        <v>65</v>
      </c>
      <c r="B3" s="91">
        <v>75088792</v>
      </c>
      <c r="C3" s="91">
        <v>64987532</v>
      </c>
      <c r="D3" s="91">
        <v>12553244</v>
      </c>
      <c r="E3" s="91">
        <v>19709096</v>
      </c>
      <c r="F3" s="91">
        <v>5042414</v>
      </c>
      <c r="G3" s="91">
        <v>4655786</v>
      </c>
      <c r="H3" s="91">
        <v>12749719</v>
      </c>
      <c r="I3" s="91">
        <v>194786584</v>
      </c>
    </row>
    <row r="4" spans="1:9" x14ac:dyDescent="0.25">
      <c r="A4" s="18" t="s">
        <v>15</v>
      </c>
      <c r="B4" s="91">
        <v>17865927</v>
      </c>
      <c r="C4" s="91">
        <v>29223844</v>
      </c>
      <c r="D4" s="91">
        <v>9582169</v>
      </c>
      <c r="E4" s="91">
        <v>24252</v>
      </c>
      <c r="F4" s="91">
        <v>259503</v>
      </c>
      <c r="G4" s="91">
        <v>79610</v>
      </c>
      <c r="H4" s="91">
        <v>4229165</v>
      </c>
      <c r="I4" s="91">
        <v>61264470</v>
      </c>
    </row>
    <row r="5" spans="1:9" x14ac:dyDescent="0.25">
      <c r="A5" s="18" t="s">
        <v>18</v>
      </c>
      <c r="B5" s="91">
        <v>6395790</v>
      </c>
      <c r="C5" s="91">
        <v>25462125</v>
      </c>
      <c r="D5" s="91">
        <v>7001204</v>
      </c>
      <c r="E5" s="91">
        <v>123551</v>
      </c>
      <c r="F5" s="91">
        <v>1377614</v>
      </c>
      <c r="G5" s="91">
        <v>1081170</v>
      </c>
      <c r="H5" s="91">
        <v>823719</v>
      </c>
      <c r="I5" s="91">
        <v>42265174</v>
      </c>
    </row>
    <row r="6" spans="1:9" x14ac:dyDescent="0.25">
      <c r="A6" s="18" t="s">
        <v>21</v>
      </c>
      <c r="B6" s="91">
        <v>8165813</v>
      </c>
      <c r="C6" s="91">
        <v>7555024</v>
      </c>
      <c r="D6" s="91">
        <v>1395010</v>
      </c>
      <c r="E6" s="91">
        <v>2304019</v>
      </c>
      <c r="F6" s="91">
        <v>351572</v>
      </c>
      <c r="G6" s="91">
        <v>21890</v>
      </c>
      <c r="H6" s="91">
        <v>264747</v>
      </c>
      <c r="I6" s="91">
        <v>20058076</v>
      </c>
    </row>
    <row r="7" spans="1:9" x14ac:dyDescent="0.25">
      <c r="A7" s="19" t="s">
        <v>66</v>
      </c>
      <c r="B7" s="91">
        <v>9808085</v>
      </c>
      <c r="C7" s="91">
        <v>5830701</v>
      </c>
      <c r="D7" s="91">
        <v>1141699</v>
      </c>
      <c r="E7" s="91">
        <v>313756</v>
      </c>
      <c r="F7" s="91">
        <v>131360</v>
      </c>
      <c r="G7" s="91">
        <v>42696</v>
      </c>
      <c r="H7" s="91">
        <v>231101</v>
      </c>
      <c r="I7" s="91">
        <v>17499400</v>
      </c>
    </row>
    <row r="8" spans="1:9" x14ac:dyDescent="0.25">
      <c r="A8" s="22" t="s">
        <v>8</v>
      </c>
      <c r="B8" s="95">
        <f>SUM(B2:B7)</f>
        <v>125605121</v>
      </c>
      <c r="C8" s="95">
        <f t="shared" ref="C8:I8" si="0">SUM(C2:C7)</f>
        <v>133664035</v>
      </c>
      <c r="D8" s="95">
        <f t="shared" si="0"/>
        <v>34147347</v>
      </c>
      <c r="E8" s="95">
        <f t="shared" si="0"/>
        <v>24526135</v>
      </c>
      <c r="F8" s="95">
        <f t="shared" si="0"/>
        <v>7533876</v>
      </c>
      <c r="G8" s="95">
        <f t="shared" si="0"/>
        <v>6021598</v>
      </c>
      <c r="H8" s="95">
        <f t="shared" si="0"/>
        <v>18541079</v>
      </c>
      <c r="I8" s="95">
        <f t="shared" si="0"/>
        <v>350039195</v>
      </c>
    </row>
    <row r="9" spans="1:9" ht="19.5" customHeight="1" x14ac:dyDescent="0.25">
      <c r="A9" s="137" t="s">
        <v>71</v>
      </c>
      <c r="B9" s="137"/>
      <c r="C9" s="137"/>
      <c r="D9" s="137"/>
      <c r="E9" s="137"/>
      <c r="F9" s="137"/>
      <c r="G9" s="137"/>
      <c r="H9" s="137"/>
      <c r="I9" s="137"/>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JRoberts</cp:lastModifiedBy>
  <dcterms:created xsi:type="dcterms:W3CDTF">2013-07-24T13:54:34Z</dcterms:created>
  <dcterms:modified xsi:type="dcterms:W3CDTF">2014-03-26T14:11:40Z</dcterms:modified>
</cp:coreProperties>
</file>