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3995" windowHeight="14760" tabRatio="990"/>
  </bookViews>
  <sheets>
    <sheet name="Table of Contents" sheetId="1" r:id="rId1"/>
    <sheet name="1" sheetId="92" r:id="rId2"/>
    <sheet name="2" sheetId="93" r:id="rId3"/>
    <sheet name="3" sheetId="94" r:id="rId4"/>
    <sheet name="4" sheetId="95" r:id="rId5"/>
    <sheet name="5" sheetId="96" r:id="rId6"/>
    <sheet name="6" sheetId="97" r:id="rId7"/>
    <sheet name="7a" sheetId="44" r:id="rId8"/>
    <sheet name="7b" sheetId="45" r:id="rId9"/>
    <sheet name="7c" sheetId="46" r:id="rId10"/>
    <sheet name="7d" sheetId="47" r:id="rId11"/>
    <sheet name="7e" sheetId="48" r:id="rId12"/>
    <sheet name="8a" sheetId="54" r:id="rId13"/>
    <sheet name="8b" sheetId="55" r:id="rId14"/>
    <sheet name="8c" sheetId="56" r:id="rId15"/>
    <sheet name="8d" sheetId="57" r:id="rId16"/>
    <sheet name="8e" sheetId="58" r:id="rId17"/>
    <sheet name="9a" sheetId="64" r:id="rId18"/>
    <sheet name="9b" sheetId="65" r:id="rId19"/>
    <sheet name="9c" sheetId="66" r:id="rId20"/>
    <sheet name="9d" sheetId="67" r:id="rId21"/>
    <sheet name="9e" sheetId="68" r:id="rId22"/>
    <sheet name="10a" sheetId="49" r:id="rId23"/>
    <sheet name="10b" sheetId="50" r:id="rId24"/>
    <sheet name="10c" sheetId="51" r:id="rId25"/>
    <sheet name="10d" sheetId="52" r:id="rId26"/>
    <sheet name="10e" sheetId="53" r:id="rId27"/>
    <sheet name="11a" sheetId="59" r:id="rId28"/>
    <sheet name="11b" sheetId="60" r:id="rId29"/>
    <sheet name="11c" sheetId="61" r:id="rId30"/>
    <sheet name="11d" sheetId="62" r:id="rId31"/>
    <sheet name="11e" sheetId="63" r:id="rId32"/>
    <sheet name="12a" sheetId="69" r:id="rId33"/>
    <sheet name="12b" sheetId="70" r:id="rId34"/>
    <sheet name="12c" sheetId="71" r:id="rId35"/>
    <sheet name="12d" sheetId="72" r:id="rId36"/>
    <sheet name="12e" sheetId="73" r:id="rId37"/>
    <sheet name="13a" sheetId="74" r:id="rId38"/>
    <sheet name="13b" sheetId="75" r:id="rId39"/>
    <sheet name="13c" sheetId="76" r:id="rId40"/>
    <sheet name="13d" sheetId="77" r:id="rId41"/>
    <sheet name="13e" sheetId="78" r:id="rId42"/>
    <sheet name="14a" sheetId="79" r:id="rId43"/>
    <sheet name="14b" sheetId="80" r:id="rId44"/>
    <sheet name="14c" sheetId="81" r:id="rId45"/>
    <sheet name="14d" sheetId="82" r:id="rId46"/>
    <sheet name="14e" sheetId="83" r:id="rId47"/>
    <sheet name="15a" sheetId="84" r:id="rId48"/>
    <sheet name="15b" sheetId="85" r:id="rId49"/>
    <sheet name="15c" sheetId="86" r:id="rId50"/>
    <sheet name="15d" sheetId="87" r:id="rId51"/>
    <sheet name="15e" sheetId="88" r:id="rId52"/>
    <sheet name="16" sheetId="89" r:id="rId53"/>
    <sheet name="17" sheetId="90" r:id="rId54"/>
    <sheet name="18" sheetId="91" r:id="rId55"/>
    <sheet name="Sheet1" sheetId="98" r:id="rId56"/>
  </sheets>
  <definedNames>
    <definedName name="_xlnm.Print_Area" localSheetId="38">'13b'!$A$1:$E$12</definedName>
  </definedNames>
  <calcPr calcId="145621"/>
</workbook>
</file>

<file path=xl/calcChain.xml><?xml version="1.0" encoding="utf-8"?>
<calcChain xmlns="http://schemas.openxmlformats.org/spreadsheetml/2006/main">
  <c r="D8" i="91" l="1"/>
  <c r="C8" i="91"/>
  <c r="B8" i="91"/>
  <c r="F2" i="91"/>
  <c r="F8" i="91" s="1"/>
  <c r="E2" i="91"/>
  <c r="E8" i="91" s="1"/>
  <c r="D2" i="91"/>
  <c r="C2" i="91"/>
  <c r="B2" i="91"/>
  <c r="D8" i="90" l="1"/>
  <c r="C8" i="90"/>
  <c r="B8" i="90"/>
  <c r="F2" i="90"/>
  <c r="F8" i="90" s="1"/>
  <c r="E2" i="90"/>
  <c r="E8" i="90" s="1"/>
  <c r="D2" i="90"/>
  <c r="C2" i="90"/>
  <c r="B2" i="90"/>
  <c r="D8" i="89" l="1"/>
  <c r="C8" i="89"/>
  <c r="B8" i="89"/>
  <c r="F2" i="89"/>
  <c r="F8" i="89" s="1"/>
  <c r="E2" i="89"/>
  <c r="E8" i="89" s="1"/>
  <c r="D2" i="89"/>
  <c r="C2" i="89"/>
  <c r="B2" i="89"/>
  <c r="F8" i="97" l="1"/>
  <c r="F20" i="97" s="1"/>
  <c r="E8" i="97"/>
  <c r="E20" i="97" s="1"/>
  <c r="F5" i="97"/>
  <c r="E5" i="97"/>
  <c r="F2" i="97"/>
  <c r="E2" i="97"/>
  <c r="F20" i="96"/>
  <c r="E20" i="96"/>
  <c r="F8" i="96"/>
  <c r="E8" i="96"/>
  <c r="F5" i="96"/>
  <c r="E5" i="96"/>
  <c r="F2" i="96"/>
  <c r="E2" i="96"/>
  <c r="E20" i="95" l="1"/>
  <c r="F8" i="95"/>
  <c r="F20" i="95" s="1"/>
  <c r="E8" i="95"/>
  <c r="F5" i="95"/>
  <c r="E5" i="95"/>
  <c r="F2" i="95"/>
  <c r="E2" i="95"/>
  <c r="F8" i="94"/>
  <c r="F20" i="94" s="1"/>
  <c r="E8" i="94"/>
  <c r="E20" i="94" s="1"/>
  <c r="F5" i="94"/>
  <c r="E5" i="94"/>
  <c r="F2" i="94"/>
  <c r="E2" i="94"/>
  <c r="E20" i="93" l="1"/>
  <c r="F8" i="93"/>
  <c r="F20" i="93" s="1"/>
  <c r="E8" i="93"/>
  <c r="F5" i="93"/>
  <c r="E5" i="93"/>
  <c r="F2" i="93"/>
  <c r="E2" i="93"/>
  <c r="F20" i="92"/>
  <c r="F8" i="92"/>
  <c r="E8" i="92"/>
  <c r="E20" i="92" s="1"/>
  <c r="F5" i="92"/>
  <c r="E5" i="92"/>
  <c r="F2" i="92"/>
  <c r="E2" i="92"/>
</calcChain>
</file>

<file path=xl/sharedStrings.xml><?xml version="1.0" encoding="utf-8"?>
<sst xmlns="http://schemas.openxmlformats.org/spreadsheetml/2006/main" count="1160" uniqueCount="219">
  <si>
    <t/>
  </si>
  <si>
    <t>Uncleared</t>
  </si>
  <si>
    <t>Total Cross-Currency</t>
  </si>
  <si>
    <t>Cleared</t>
  </si>
  <si>
    <t>N/A</t>
  </si>
  <si>
    <t>Total Credit</t>
  </si>
  <si>
    <t>Total Equity</t>
  </si>
  <si>
    <t>Total Other Commodity</t>
  </si>
  <si>
    <t>TOTAL</t>
  </si>
  <si>
    <t>*See Data Dictionary for asset class descriptions and Explanatory Notes for data sources.</t>
  </si>
  <si>
    <t>**See Explanatory Notes for cleared and uncleared descriptions.</t>
  </si>
  <si>
    <t>***N/A indicates that data are not currently available.</t>
  </si>
  <si>
    <t>The Commission requests feedback on the format and content of this CFTC Swaps Report table. Submit comments to swapsreport@cftc.gov.</t>
  </si>
  <si>
    <t>*See Data Dictionary for asset class descriptions.</t>
  </si>
  <si>
    <t>**See Explanatory Notes for participant type descriptions.</t>
  </si>
  <si>
    <t>FRA</t>
  </si>
  <si>
    <t>Exotic</t>
  </si>
  <si>
    <t>Inflation</t>
  </si>
  <si>
    <t>OIS</t>
  </si>
  <si>
    <t>Cap/Floor</t>
  </si>
  <si>
    <t>Debt Option</t>
  </si>
  <si>
    <t>Swaption</t>
  </si>
  <si>
    <t>*See Data Dictionary for product descriptions and Explanatory Notes for data sources.</t>
  </si>
  <si>
    <t>GBP</t>
  </si>
  <si>
    <t>JPY</t>
  </si>
  <si>
    <t>USD</t>
  </si>
  <si>
    <t>CAD</t>
  </si>
  <si>
    <t>3-6</t>
  </si>
  <si>
    <t>6-12</t>
  </si>
  <si>
    <t>12-24</t>
  </si>
  <si>
    <t>24-60</t>
  </si>
  <si>
    <t>60-120</t>
  </si>
  <si>
    <t>Basis</t>
  </si>
  <si>
    <t>Index Tranche</t>
  </si>
  <si>
    <t>Europe</t>
  </si>
  <si>
    <t>Index</t>
  </si>
  <si>
    <t>Other</t>
  </si>
  <si>
    <t>Swaptions</t>
  </si>
  <si>
    <t>HY</t>
  </si>
  <si>
    <t>IG</t>
  </si>
  <si>
    <t>****N/A indicates that data are not currently available.</t>
  </si>
  <si>
    <t>CFTC Swaps Report</t>
  </si>
  <si>
    <t>Table of Contents</t>
  </si>
  <si>
    <t>All Swaps</t>
  </si>
  <si>
    <t>1. Gross Notional Outstanding by Cleared Status</t>
  </si>
  <si>
    <t>2. Gross Notional Outstanding by Participant Type</t>
  </si>
  <si>
    <t>Swaps by Asset Class</t>
  </si>
  <si>
    <t>Interest Rate Swaps</t>
  </si>
  <si>
    <t>Credit Default Swaps</t>
  </si>
  <si>
    <t>Equity Swaps</t>
  </si>
  <si>
    <t>17. Gross Notional Outstanding</t>
  </si>
  <si>
    <t>Other Commodity Swaps</t>
  </si>
  <si>
    <t>Total Interest Rate*</t>
  </si>
  <si>
    <t>3. Transaction Ticket Volume by Cleared Status</t>
  </si>
  <si>
    <t>Foreign Exchange Swaps</t>
  </si>
  <si>
    <t>Reporting Period As Of:</t>
  </si>
  <si>
    <t>Release Date:</t>
  </si>
  <si>
    <t>4. Transaction Ticket Volume by Participant Type</t>
  </si>
  <si>
    <t>5. Transaction Dollar Volume by Cleared Status</t>
  </si>
  <si>
    <t>6. Transaction Dollar Volume by Participant Type</t>
  </si>
  <si>
    <t>Cross-Currency Interest Rate Swaps</t>
  </si>
  <si>
    <t>16. Gross Notional Outstanding</t>
  </si>
  <si>
    <t>18. Gross Notional Outstanding</t>
  </si>
  <si>
    <r>
      <t>Product</t>
    </r>
    <r>
      <rPr>
        <b/>
        <vertAlign val="superscript"/>
        <sz val="10"/>
        <color theme="1"/>
        <rFont val="Calibri"/>
        <family val="2"/>
        <scheme val="minor"/>
      </rPr>
      <t>1</t>
    </r>
  </si>
  <si>
    <r>
      <t>Cleared</t>
    </r>
    <r>
      <rPr>
        <b/>
        <vertAlign val="superscript"/>
        <sz val="10"/>
        <color theme="1"/>
        <rFont val="Calibri"/>
        <family val="2"/>
        <scheme val="minor"/>
      </rPr>
      <t>2</t>
    </r>
  </si>
  <si>
    <t>Fixed-Float</t>
  </si>
  <si>
    <t>OTHER*</t>
  </si>
  <si>
    <t>* OTHER variable includes the following products: Basis, Cap/Floor, Debt Option, Exotic, Fixed-Fixed, and Inflation.</t>
  </si>
  <si>
    <r>
      <t>EUR</t>
    </r>
    <r>
      <rPr>
        <b/>
        <vertAlign val="superscript"/>
        <sz val="10"/>
        <rFont val="Calibri"/>
        <family val="2"/>
        <scheme val="minor"/>
      </rPr>
      <t>3</t>
    </r>
  </si>
  <si>
    <t>AUD</t>
  </si>
  <si>
    <t>OTHER</t>
  </si>
  <si>
    <t>*OTHER variable includes the following products: Cap/Floor, Debt Option, Exotic, Fixed-Fixed, and Inflation.</t>
  </si>
  <si>
    <r>
      <t>0-3</t>
    </r>
    <r>
      <rPr>
        <b/>
        <vertAlign val="superscript"/>
        <sz val="10"/>
        <rFont val="Calibri"/>
        <family val="2"/>
        <scheme val="minor"/>
      </rPr>
      <t>4</t>
    </r>
  </si>
  <si>
    <t>120-360</t>
  </si>
  <si>
    <t>360+</t>
  </si>
  <si>
    <r>
      <t>Swap Dealers/MSPs</t>
    </r>
    <r>
      <rPr>
        <b/>
        <vertAlign val="superscript"/>
        <sz val="10"/>
        <color theme="1"/>
        <rFont val="Calibri"/>
        <family val="2"/>
        <scheme val="minor"/>
      </rPr>
      <t>5</t>
    </r>
  </si>
  <si>
    <t>Others</t>
  </si>
  <si>
    <t>*OTHER variable includes the following products: Basis, Swaption, Cap/Floor, Debt Option, Exotic, Fixed-Fixed, and Inflation.</t>
  </si>
  <si>
    <t>7b. Gross Notional Outstanding - Product Type - Currency</t>
  </si>
  <si>
    <t>7c. Gross Notional Outstanding - Product Type - Tenor</t>
  </si>
  <si>
    <t>7e. Gross Notional Outstanding - Notes</t>
  </si>
  <si>
    <r>
      <rPr>
        <vertAlign val="superscript"/>
        <sz val="10"/>
        <color theme="1"/>
        <rFont val="Calibri"/>
        <family val="2"/>
        <scheme val="minor"/>
      </rPr>
      <t xml:space="preserve">1 </t>
    </r>
    <r>
      <rPr>
        <sz val="10"/>
        <color theme="1"/>
        <rFont val="Calibri"/>
        <family val="2"/>
        <scheme val="minor"/>
      </rPr>
      <t>See Data Dictionary for product descriptions and Explanatory Notes for data sources.</t>
    </r>
  </si>
  <si>
    <r>
      <rPr>
        <vertAlign val="superscript"/>
        <sz val="10"/>
        <color theme="1"/>
        <rFont val="Calibri"/>
        <family val="2"/>
        <scheme val="minor"/>
      </rPr>
      <t>2</t>
    </r>
    <r>
      <rPr>
        <sz val="10"/>
        <color theme="1"/>
        <rFont val="Calibri"/>
        <family val="2"/>
        <scheme val="minor"/>
      </rPr>
      <t xml:space="preserve"> See Explanatory Notes for cleared and uncleared descriptions.</t>
    </r>
  </si>
  <si>
    <r>
      <rPr>
        <vertAlign val="superscript"/>
        <sz val="10"/>
        <color theme="1"/>
        <rFont val="Calibri"/>
        <family val="2"/>
        <scheme val="minor"/>
      </rPr>
      <t xml:space="preserve">3 </t>
    </r>
    <r>
      <rPr>
        <sz val="10"/>
        <color theme="1"/>
        <rFont val="Calibri"/>
        <family val="2"/>
        <scheme val="minor"/>
      </rPr>
      <t>See Explanatory Notes for currency descriptions.</t>
    </r>
  </si>
  <si>
    <r>
      <rPr>
        <vertAlign val="superscript"/>
        <sz val="10"/>
        <color theme="1"/>
        <rFont val="Calibri"/>
        <family val="2"/>
        <scheme val="minor"/>
      </rPr>
      <t>4</t>
    </r>
    <r>
      <rPr>
        <sz val="10"/>
        <color theme="1"/>
        <rFont val="Calibri"/>
        <family val="2"/>
        <scheme val="minor"/>
      </rPr>
      <t xml:space="preserve"> See Explanatory Notes for tenor bucket descriptions.</t>
    </r>
  </si>
  <si>
    <r>
      <rPr>
        <vertAlign val="superscript"/>
        <sz val="10"/>
        <color theme="1"/>
        <rFont val="Calibri"/>
        <family val="2"/>
        <scheme val="minor"/>
      </rPr>
      <t xml:space="preserve">5 </t>
    </r>
    <r>
      <rPr>
        <sz val="10"/>
        <color theme="1"/>
        <rFont val="Calibri"/>
        <family val="2"/>
        <scheme val="minor"/>
      </rPr>
      <t>See Explanatory Notes for participant type descriptions.</t>
    </r>
  </si>
  <si>
    <r>
      <rPr>
        <vertAlign val="superscript"/>
        <sz val="10"/>
        <color theme="1"/>
        <rFont val="Calibri"/>
        <family val="2"/>
        <scheme val="minor"/>
      </rPr>
      <t>6</t>
    </r>
    <r>
      <rPr>
        <sz val="10"/>
        <color theme="1"/>
        <rFont val="Calibri"/>
        <family val="2"/>
        <scheme val="minor"/>
      </rPr>
      <t xml:space="preserve"> N/A indicates that data are not currently available.</t>
    </r>
  </si>
  <si>
    <t>8e. Transaction Ticket Volume - Notes</t>
  </si>
  <si>
    <t>8a. Transaction Ticket Volume - Product Type - Cleared Status</t>
  </si>
  <si>
    <t>8b. Transaction Ticket Volume - Product Type - Currency</t>
  </si>
  <si>
    <t>8c. Transaction Ticket Volume - Product Type - Tenor</t>
  </si>
  <si>
    <t>9a. Transaction Dollar Volume - Product Type - Cleared Status</t>
  </si>
  <si>
    <t>9b. Transaction Dollar Volume - Product Type - Currency</t>
  </si>
  <si>
    <t>9c. Transaction Dollar Volume - Product Type - Tenor</t>
  </si>
  <si>
    <t>9d. Transaction Dollar Volume - Product Type - Participant Type</t>
  </si>
  <si>
    <t>9e. Transaction Dollar Volume - Notes</t>
  </si>
  <si>
    <t>10e. Gross Notional Outstanding - Notes</t>
  </si>
  <si>
    <t>10c. Gross Notional Outstanding - Product Type - Tenor</t>
  </si>
  <si>
    <t>10b. Gross Notional Outstanding - Product Type - Currency</t>
  </si>
  <si>
    <t>10a. Gross Notional Outstanding -  Product Type - Cleared Status</t>
  </si>
  <si>
    <t xml:space="preserve"> TOTAL</t>
  </si>
  <si>
    <t>Cross-Currency Basis</t>
  </si>
  <si>
    <t>Cross-Currency Fixed-Fixed</t>
  </si>
  <si>
    <t>Cross-Currency Fixed-Float</t>
  </si>
  <si>
    <t>60+</t>
  </si>
  <si>
    <t>Fixed-Fixed</t>
  </si>
  <si>
    <t>*OTHER variable includes the following products: Basis, Cap/Floor, Debt Option, Exotic, Fixed-Fixed, FRA,  Inflation, OIS, and Swaption.</t>
  </si>
  <si>
    <t>8d. Transaction Ticket Volume - Product Type - Participant Type - Cleared Status</t>
  </si>
  <si>
    <t>7d. Gross Notional Outstanding - Product Type - Participant Type - Cleared Status</t>
  </si>
  <si>
    <t>7a. Gross Notional Outstanding - Product Type - Cleared Status</t>
  </si>
  <si>
    <t>11e. Transaction Ticket Volume - Notes</t>
  </si>
  <si>
    <t>11a. Transaction Ticket Volume - Product Type - Cleared Status</t>
  </si>
  <si>
    <t>11b. Transaction Ticket Volume - Product Type - Currency</t>
  </si>
  <si>
    <t>11c. Transaction Ticket Volume - Product Type - Tenor</t>
  </si>
  <si>
    <t>11d. Transaction Ticket Volume - Product Type - Participant Type - Cleared Status</t>
  </si>
  <si>
    <t>10d. Gross Notional Outstanding - Product Type - Participant Type - Cleared Status</t>
  </si>
  <si>
    <t>*OTHER variable includes the following products: Basis, Cap/Floor, Debt Option, Exotic, Fixed-Fixed, Inflation, and Swaption.</t>
  </si>
  <si>
    <t>*OTHER variable includes the following products: Swaption, Cap/Floor, Debt Option, Exotic, Fixed-Fixed, Inflation, Basis, OIS, and FRA.</t>
  </si>
  <si>
    <t>*OTHER variable includes the following products: Basis, Cap/Floor, Debt Option, Exotic, FRA, Fixed-Fixed, Inflation, OIS, and Swaption.</t>
  </si>
  <si>
    <t>12e. Transaction Dollar Volume - Notes</t>
  </si>
  <si>
    <t>12d. Transaction Dollar Volume - Product Type - Participant Type - Cleared Status</t>
  </si>
  <si>
    <t>12c. Transaction Dollar Volume - Product Type - Tenor</t>
  </si>
  <si>
    <t>12b. Transaction Dollar Volume - Product Type - Currency</t>
  </si>
  <si>
    <t>12a. Transaction Dollar Volume - Product Type - Cleared Status</t>
  </si>
  <si>
    <t>Cross_Currency Basis</t>
  </si>
  <si>
    <t>Cross_Currency Fixed-Fixed</t>
  </si>
  <si>
    <t>Cross_Currency Fixed-Float</t>
  </si>
  <si>
    <t>Cross-Currency Total</t>
  </si>
  <si>
    <t>Cross-Currency TOTAL</t>
  </si>
  <si>
    <t>13b. Gross Notional Outstanding - Product Type - Grade</t>
  </si>
  <si>
    <t>13c. Gross Notional Outstanding - Product Type - Participant Type - Cleared Status</t>
  </si>
  <si>
    <t>13d. Gross Notional Outstanding - Product Type -Participant Type - Grade</t>
  </si>
  <si>
    <t>13e. Gross Notional Outstanding - Notes</t>
  </si>
  <si>
    <r>
      <t>Product</t>
    </r>
    <r>
      <rPr>
        <b/>
        <vertAlign val="superscript"/>
        <sz val="10"/>
        <rFont val="Calibri"/>
        <family val="2"/>
        <scheme val="minor"/>
      </rPr>
      <t>1</t>
    </r>
  </si>
  <si>
    <r>
      <t>Cleared</t>
    </r>
    <r>
      <rPr>
        <b/>
        <vertAlign val="superscript"/>
        <sz val="10"/>
        <rFont val="Calibri"/>
        <family val="2"/>
        <scheme val="minor"/>
      </rPr>
      <t>2</t>
    </r>
  </si>
  <si>
    <t xml:space="preserve">  Asia</t>
  </si>
  <si>
    <t xml:space="preserve">  Europe</t>
  </si>
  <si>
    <t xml:space="preserve">  North America</t>
  </si>
  <si>
    <t xml:space="preserve">  Other</t>
  </si>
  <si>
    <t xml:space="preserve">  Swaptions</t>
  </si>
  <si>
    <r>
      <t>HY</t>
    </r>
    <r>
      <rPr>
        <b/>
        <vertAlign val="superscript"/>
        <sz val="10"/>
        <rFont val="Calibri"/>
        <family val="2"/>
        <scheme val="minor"/>
      </rPr>
      <t>3</t>
    </r>
  </si>
  <si>
    <t xml:space="preserve">  North America/Asia</t>
  </si>
  <si>
    <t>*OTHER variable includes exotic credit products, swaptions, and total return swaps.</t>
  </si>
  <si>
    <r>
      <t>Swap Dealers/MSPs</t>
    </r>
    <r>
      <rPr>
        <b/>
        <vertAlign val="superscript"/>
        <sz val="10"/>
        <rFont val="Calibri"/>
        <family val="2"/>
        <scheme val="minor"/>
      </rPr>
      <t>4</t>
    </r>
  </si>
  <si>
    <t>Exotic/Total Return Swap</t>
  </si>
  <si>
    <r>
      <rPr>
        <vertAlign val="superscript"/>
        <sz val="10"/>
        <rFont val="Calibri"/>
        <family val="2"/>
        <scheme val="minor"/>
      </rPr>
      <t xml:space="preserve">3 </t>
    </r>
    <r>
      <rPr>
        <sz val="10"/>
        <rFont val="Calibri"/>
        <family val="2"/>
        <scheme val="minor"/>
      </rPr>
      <t>See Data Dictionary for grade descriptions.</t>
    </r>
  </si>
  <si>
    <r>
      <rPr>
        <vertAlign val="superscript"/>
        <sz val="10"/>
        <rFont val="Calibri"/>
        <family val="2"/>
        <scheme val="minor"/>
      </rPr>
      <t>4</t>
    </r>
    <r>
      <rPr>
        <sz val="10"/>
        <rFont val="Calibri"/>
        <family val="2"/>
        <scheme val="minor"/>
      </rPr>
      <t xml:space="preserve"> See Explanatory Notes for participant type descriptions.</t>
    </r>
  </si>
  <si>
    <t>14e. Transaction Ticket Volume - Notes</t>
  </si>
  <si>
    <t>14a. Transaction Ticket Volume - Product Type - Cleared Status</t>
  </si>
  <si>
    <t>13a. Gross Notional Outstanding - Product Type - Cleared Status</t>
  </si>
  <si>
    <t>14b. Transaction Ticket Volume - Product Type - Grade</t>
  </si>
  <si>
    <t>14c. Transaction Ticket Volume - Product Type - Participant Type - Cleared Status</t>
  </si>
  <si>
    <t>14d. Transaction Ticket Volume - Product Type - Participant Type - Grade</t>
  </si>
  <si>
    <t>15e. Transaction Dollar Volume - Notes</t>
  </si>
  <si>
    <t>15a. Transaction Dollar Volume - Product Type - Cleared Status</t>
  </si>
  <si>
    <t>15b. Transaction Dollar Volume - Product Type - Grade</t>
  </si>
  <si>
    <t>15c. Transaction Dollar Volume - Product Type - Participant Type - Cleared Status</t>
  </si>
  <si>
    <t>15d. Transaction Dollar Volume - Product Type - Participant Type - Grade</t>
  </si>
  <si>
    <t>North America/Asia</t>
  </si>
  <si>
    <t>Product*</t>
  </si>
  <si>
    <t>Total Equity**</t>
  </si>
  <si>
    <t>Portfolio Swaps</t>
  </si>
  <si>
    <t>Forwards</t>
  </si>
  <si>
    <t>Variance Swaps</t>
  </si>
  <si>
    <t>**These numbers are estimates.</t>
  </si>
  <si>
    <t>Total***</t>
  </si>
  <si>
    <t>Agricultural</t>
  </si>
  <si>
    <t>Energy</t>
  </si>
  <si>
    <t>Metals</t>
  </si>
  <si>
    <t>OTHER**</t>
  </si>
  <si>
    <t>**OTHER variable includes the following products: Multi-Commodity, Environmental, and Freight.</t>
  </si>
  <si>
    <t xml:space="preserve">***These numbers are estimates. </t>
  </si>
  <si>
    <t>Total**</t>
  </si>
  <si>
    <t>Non-Deliverable Forwards</t>
  </si>
  <si>
    <t>Options</t>
  </si>
  <si>
    <t>Swaps</t>
  </si>
  <si>
    <t xml:space="preserve">**These numbers are estimates. </t>
  </si>
  <si>
    <t xml:space="preserve">  Cleared**</t>
  </si>
  <si>
    <t xml:space="preserve">  Uncleared</t>
  </si>
  <si>
    <t xml:space="preserve">  Cleared</t>
  </si>
  <si>
    <t>0</t>
  </si>
  <si>
    <t>Total FX****</t>
  </si>
  <si>
    <t>Total Equity****</t>
  </si>
  <si>
    <t>Total Other Commodity****</t>
  </si>
  <si>
    <t>Weekly snapshot, gross notional amount outstanding by asset class and cleared status (millions of USD), all products, tenors, and participant types. For cleared swaps, this table reflects only one of the two swaps that results from the clearing process; therefore, the numbers on this table are analogous to the notional value of futures open interest.</t>
  </si>
  <si>
    <t>****These numbers are estimates.</t>
  </si>
  <si>
    <t xml:space="preserve">  SDs and MSPs**</t>
  </si>
  <si>
    <t xml:space="preserve">  SDs and MSPs</t>
  </si>
  <si>
    <t>Weekly snapshot, gross notional amount outstanding by asset class and participant type (millions of USD), all products, origins, currencies, tenors, and participant types,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Because this table shows the aggregated notional values of swaps by participant, the totals on this table are twice those displayed on the "Gross Notional Outstanding by Cleared Status" table.</t>
  </si>
  <si>
    <t>Total FX</t>
  </si>
  <si>
    <t>Weekly total, swap ticket volumes by asset class and cleared status (number of new trades), all products, tenors, and participant types. For cleared swaps, this table reflects the creation of only one of the two swaps that results from the clearing process. All price-forming trade events, including new trades, terminations, amendments, and novations, are included in ticket volumes.</t>
  </si>
  <si>
    <t>Weekly total, swap ticket volumes by asset class and participant type (number of new trades), all products and tenors, cleared and uncleared. For cleared swaps, the creation of each of the two resulting swaps is attributed only to the counterparty facing the clearing organization (i.e., the clearing organization’s participation is not displayed). For uncleared swaps, each trade is attributed to both swap counterparties. All price-forming trade events, including new trades, terminations, amendments, and novations, are included in ticket volumes. Because this table shows transactions by participant, the totals on this table are twice those displayed on the "Transaction Ticket Volume by Cleared Status" table.</t>
  </si>
  <si>
    <t>Weekly total, swap dollar volumes by asset class and cleared status (value of all trades in millions of USD), all products, tenors, and participant types.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</si>
  <si>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Weekly total, swap dollar volumes by asset class and participant type (value of all trades in millions of USD), all products and tenors, cleared and uncleared. For cleared swaps, the notional value for each of the two resulting swaps is attributed only to the counterparty facing the clearing organization (i.e., the clearing organization’s participation is not displayed). For uncleared swaps, the notional value of the swap is attributed to both swap counterparties. The notional values of all price-forming trade events, including new trades, terminations, amendments, and novations, are included in dollar volumes. Because this table shows transactions by participant, the totals on this table are twice those displayed on the "Transaction Dollar Volume by Cleared Status" table.</t>
  </si>
  <si>
    <t xml:space="preserve">  Europe/Other</t>
  </si>
  <si>
    <t>Index/Index Tranche</t>
  </si>
  <si>
    <t>Index/OTHER*</t>
  </si>
  <si>
    <r>
      <t>HY</t>
    </r>
    <r>
      <rPr>
        <b/>
        <vertAlign val="superscript"/>
        <sz val="10"/>
        <rFont val="Calibri"/>
        <family val="2"/>
        <scheme val="minor"/>
      </rPr>
      <t>6</t>
    </r>
  </si>
  <si>
    <r>
      <t>Swap Dealers/MSPs</t>
    </r>
    <r>
      <rPr>
        <b/>
        <vertAlign val="superscript"/>
        <sz val="10"/>
        <rFont val="Calibri"/>
        <family val="2"/>
        <scheme val="minor"/>
      </rPr>
      <t>5</t>
    </r>
  </si>
  <si>
    <t xml:space="preserve">  Europe/North America</t>
  </si>
  <si>
    <r>
      <rPr>
        <vertAlign val="superscript"/>
        <sz val="10"/>
        <color theme="1"/>
        <rFont val="Calibri"/>
        <family val="2"/>
        <scheme val="minor"/>
      </rPr>
      <t>6</t>
    </r>
    <r>
      <rPr>
        <sz val="10"/>
        <color theme="1"/>
        <rFont val="Calibri"/>
        <family val="2"/>
        <scheme val="minor"/>
      </rPr>
      <t xml:space="preserve"> See Data Dictionary for grade descriptions.</t>
    </r>
  </si>
  <si>
    <t>*OTHER variable includes the following products: FRA, Cap/Floor, Debt Option, Exotic, Fixed-Fixed, Inflation, OIS, Swaption, and Basis.</t>
  </si>
  <si>
    <t xml:space="preserve"> N/A </t>
  </si>
  <si>
    <t>March 7</t>
  </si>
  <si>
    <t>March 14</t>
  </si>
  <si>
    <t>Index Tranche / Index</t>
  </si>
  <si>
    <t>March 21</t>
  </si>
  <si>
    <t>82,186</t>
  </si>
  <si>
    <t>119,729</t>
  </si>
  <si>
    <t>183,638</t>
  </si>
  <si>
    <t>March 28</t>
  </si>
  <si>
    <t>April 4</t>
  </si>
  <si>
    <t>Gross notional amount outstanding, April 4 weekly snapshot, by product type and cleared status (millions of USD), all participant types, tenors and currencies. For cleared swaps, this table reflects only one of the two swaps that results from the clearing process; therefore, the numbers on this table are analogous to the notional value of futures open interest.</t>
  </si>
  <si>
    <t>Swap transaction volumes, week ending April 4, by product and clearing status (number of new trades), all participant types, tenors, and currencies. For cleared swaps, this table reflects the creation of only one of the two swaps that results from the clearing process. All price-forming trade events, including new trades, terminations, amendments, and novations, are included in ticket volumes.</t>
  </si>
  <si>
    <t xml:space="preserve"> Swap transaction volumes, week ending April 4, all tenors and currencies. For cleared swaps, this table reflects the creation of only one of the two swaps that results from the clearing process. All price-forming trade events, including new trades, terminations, amendments, and novations, are included in ticket volumes.</t>
  </si>
  <si>
    <t>Swap dollar volumes, week ending April 4, by product type and major currency (notional value of all new trades in millions of USD), all participant types and tenors, cleared and uncleared.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</si>
  <si>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Swap dollar volumes, week ending April 4, by product and clearing status (notional value of new trades in millions of USD), all participant types, tenors, and currencies. For cleared swaps, this table reflects the notional value of the creation of only one of the two swaps that results from the clearing process. The notional values of all price-forming trade events, including new trades, terminations, amendments, and novations, are included in dollar volumes.</t>
  </si>
  <si>
    <t xml:space="preserve">Gross notional amount outstanding April 4 weekly snapshot, by product type, all tenors and currencies.  </t>
  </si>
  <si>
    <t xml:space="preserve">Gross notional amount outstanding, April 4 weekly snapshot, by product type, all participant types, tenors and currencies.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</si>
</sst>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
    <numFmt numFmtId="165" formatCode="###,###,###,###,###,###"/>
    <numFmt numFmtId="166" formatCode="_(* #,##0_);_(* \(#,##0\);_(* &quot;-&quot;??_);_(@_)"/>
  </numFmts>
  <fonts count="49" x14ac:knownFonts="1">
    <font>
      <sz val="11"/>
      <color theme="1"/>
      <name val="Calibri"/>
      <family val="2"/>
      <scheme val="minor"/>
    </font>
    <font>
      <b/>
      <sz val="11"/>
      <color theme="1"/>
      <name val="Calibri"/>
      <family val="2"/>
    </font>
    <font>
      <u/>
      <sz val="11"/>
      <color theme="10"/>
      <name val="Calibri"/>
      <family val="2"/>
    </font>
    <font>
      <u/>
      <sz val="11"/>
      <color theme="1"/>
      <name val="Calibri"/>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b/>
      <sz val="10"/>
      <name val="Calibri"/>
      <family val="2"/>
      <scheme val="minor"/>
    </font>
    <font>
      <sz val="11"/>
      <color indexed="8"/>
      <name val="Calibri"/>
      <family val="2"/>
    </font>
    <font>
      <u/>
      <sz val="11"/>
      <color theme="1"/>
      <name val="Calibri"/>
      <family val="2"/>
      <scheme val="minor"/>
    </font>
    <font>
      <b/>
      <sz val="11"/>
      <name val="Calibri"/>
      <family val="2"/>
      <scheme val="minor"/>
    </font>
    <font>
      <b/>
      <sz val="11"/>
      <color rgb="FFFF0000"/>
      <name val="Calibri"/>
      <family val="2"/>
      <scheme val="minor"/>
    </font>
    <font>
      <b/>
      <sz val="10"/>
      <color theme="1"/>
      <name val="Calibri"/>
      <family val="2"/>
      <scheme val="minor"/>
    </font>
    <font>
      <b/>
      <vertAlign val="superscript"/>
      <sz val="10"/>
      <color theme="1"/>
      <name val="Calibri"/>
      <family val="2"/>
      <scheme val="minor"/>
    </font>
    <font>
      <sz val="10"/>
      <color theme="1"/>
      <name val="Calibri"/>
      <family val="2"/>
      <scheme val="minor"/>
    </font>
    <font>
      <b/>
      <vertAlign val="superscript"/>
      <sz val="10"/>
      <name val="Calibri"/>
      <family val="2"/>
      <scheme val="minor"/>
    </font>
    <font>
      <sz val="11"/>
      <color theme="1"/>
      <name val="Calibri"/>
      <family val="2"/>
    </font>
    <font>
      <sz val="11"/>
      <color theme="0"/>
      <name val="Calibri"/>
      <family val="2"/>
    </font>
    <font>
      <sz val="11"/>
      <color rgb="FF9C0006"/>
      <name val="Calibri"/>
      <family val="2"/>
    </font>
    <font>
      <b/>
      <sz val="11"/>
      <color rgb="FFFA7D00"/>
      <name val="Calibri"/>
      <family val="2"/>
    </font>
    <font>
      <b/>
      <sz val="11"/>
      <color theme="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sz val="11"/>
      <color rgb="FFFF0000"/>
      <name val="Calibri"/>
      <family val="2"/>
    </font>
    <font>
      <vertAlign val="superscript"/>
      <sz val="10"/>
      <color theme="1"/>
      <name val="Calibri"/>
      <family val="2"/>
      <scheme val="minor"/>
    </font>
    <font>
      <vertAlign val="superscript"/>
      <sz val="10"/>
      <name val="Calibri"/>
      <family val="2"/>
      <scheme val="minor"/>
    </font>
    <font>
      <sz val="10"/>
      <color theme="1"/>
      <name val="Calibri"/>
      <family val="2"/>
    </font>
  </fonts>
  <fills count="35">
    <fill>
      <patternFill patternType="none"/>
    </fill>
    <fill>
      <patternFill patternType="gray125"/>
    </fill>
    <fill>
      <patternFill patternType="solid">
        <fgColor rgb="FFFFFFFF"/>
        <bgColor indexed="64"/>
      </patternFill>
    </fill>
    <fill>
      <patternFill patternType="solid">
        <fgColor indexed="6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indexed="64"/>
      </bottom>
      <diagonal/>
    </border>
    <border>
      <left/>
      <right/>
      <top style="thin">
        <color indexed="64"/>
      </top>
      <bottom/>
      <diagonal/>
    </border>
    <border>
      <left style="thin">
        <color auto="1"/>
      </left>
      <right/>
      <top/>
      <bottom style="thin">
        <color auto="1"/>
      </bottom>
      <diagonal/>
    </border>
    <border>
      <left/>
      <right/>
      <top/>
      <bottom style="thin">
        <color auto="1"/>
      </bottom>
      <diagonal/>
    </border>
    <border>
      <left/>
      <right style="thin">
        <color indexed="64"/>
      </right>
      <top/>
      <bottom style="thin">
        <color indexed="64"/>
      </bottom>
      <diagonal/>
    </border>
  </borders>
  <cellStyleXfs count="217">
    <xf numFmtId="0" fontId="0" fillId="0" borderId="0"/>
    <xf numFmtId="0" fontId="2" fillId="0" borderId="0" applyNumberFormat="0" applyFill="0" applyBorder="0" applyAlignment="0" applyProtection="0"/>
    <xf numFmtId="0" fontId="5" fillId="0" borderId="0" applyNumberFormat="0" applyFill="0" applyBorder="0" applyAlignment="0" applyProtection="0"/>
    <xf numFmtId="0" fontId="6" fillId="0" borderId="5" applyNumberFormat="0" applyFill="0" applyAlignment="0" applyProtection="0"/>
    <xf numFmtId="0" fontId="7" fillId="0" borderId="6" applyNumberFormat="0" applyFill="0" applyAlignment="0" applyProtection="0"/>
    <xf numFmtId="0" fontId="8" fillId="0" borderId="7"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8" applyNumberFormat="0" applyAlignment="0" applyProtection="0"/>
    <xf numFmtId="0" fontId="13" fillId="8" borderId="9" applyNumberFormat="0" applyAlignment="0" applyProtection="0"/>
    <xf numFmtId="0" fontId="14" fillId="8" borderId="8" applyNumberFormat="0" applyAlignment="0" applyProtection="0"/>
    <xf numFmtId="0" fontId="15" fillId="0" borderId="10" applyNumberFormat="0" applyFill="0" applyAlignment="0" applyProtection="0"/>
    <xf numFmtId="0" fontId="16" fillId="9" borderId="11" applyNumberFormat="0" applyAlignment="0" applyProtection="0"/>
    <xf numFmtId="0" fontId="17" fillId="0" borderId="0" applyNumberFormat="0" applyFill="0" applyBorder="0" applyAlignment="0" applyProtection="0"/>
    <xf numFmtId="0" fontId="4" fillId="10" borderId="12" applyNumberFormat="0" applyFont="0" applyAlignment="0" applyProtection="0"/>
    <xf numFmtId="0" fontId="18" fillId="0" borderId="0" applyNumberFormat="0" applyFill="0" applyBorder="0" applyAlignment="0" applyProtection="0"/>
    <xf numFmtId="0" fontId="19" fillId="0" borderId="13" applyNumberFormat="0" applyFill="0" applyAlignment="0" applyProtection="0"/>
    <xf numFmtId="0" fontId="20"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20" fillId="34" borderId="0" applyNumberFormat="0" applyBorder="0" applyAlignment="0" applyProtection="0"/>
    <xf numFmtId="0" fontId="23" fillId="0" borderId="0"/>
    <xf numFmtId="43" fontId="4" fillId="0" borderId="0" applyFont="0" applyFill="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31"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31" fillId="16"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31" fillId="20"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31"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31"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31" fillId="32" borderId="0" applyNumberFormat="0" applyBorder="0" applyAlignment="0" applyProtection="0"/>
    <xf numFmtId="0" fontId="4" fillId="3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31" fillId="13"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31" fillId="1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31" fillId="21"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31" fillId="25"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31" fillId="29"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31" fillId="33" borderId="0" applyNumberFormat="0" applyBorder="0" applyAlignment="0" applyProtection="0"/>
    <xf numFmtId="0" fontId="4" fillId="33" borderId="0" applyNumberFormat="0" applyBorder="0" applyAlignment="0" applyProtection="0"/>
    <xf numFmtId="0" fontId="20" fillId="14" borderId="0" applyNumberFormat="0" applyBorder="0" applyAlignment="0" applyProtection="0"/>
    <xf numFmtId="0" fontId="32" fillId="14" borderId="0" applyNumberFormat="0" applyBorder="0" applyAlignment="0" applyProtection="0"/>
    <xf numFmtId="0" fontId="20" fillId="18" borderId="0" applyNumberFormat="0" applyBorder="0" applyAlignment="0" applyProtection="0"/>
    <xf numFmtId="0" fontId="32" fillId="18" borderId="0" applyNumberFormat="0" applyBorder="0" applyAlignment="0" applyProtection="0"/>
    <xf numFmtId="0" fontId="20" fillId="22" borderId="0" applyNumberFormat="0" applyBorder="0" applyAlignment="0" applyProtection="0"/>
    <xf numFmtId="0" fontId="32" fillId="22" borderId="0" applyNumberFormat="0" applyBorder="0" applyAlignment="0" applyProtection="0"/>
    <xf numFmtId="0" fontId="20" fillId="26" borderId="0" applyNumberFormat="0" applyBorder="0" applyAlignment="0" applyProtection="0"/>
    <xf numFmtId="0" fontId="32" fillId="26" borderId="0" applyNumberFormat="0" applyBorder="0" applyAlignment="0" applyProtection="0"/>
    <xf numFmtId="0" fontId="20" fillId="30" borderId="0" applyNumberFormat="0" applyBorder="0" applyAlignment="0" applyProtection="0"/>
    <xf numFmtId="0" fontId="32" fillId="30" borderId="0" applyNumberFormat="0" applyBorder="0" applyAlignment="0" applyProtection="0"/>
    <xf numFmtId="0" fontId="20" fillId="34" borderId="0" applyNumberFormat="0" applyBorder="0" applyAlignment="0" applyProtection="0"/>
    <xf numFmtId="0" fontId="32" fillId="34" borderId="0" applyNumberFormat="0" applyBorder="0" applyAlignment="0" applyProtection="0"/>
    <xf numFmtId="0" fontId="20" fillId="11" borderId="0" applyNumberFormat="0" applyBorder="0" applyAlignment="0" applyProtection="0"/>
    <xf numFmtId="0" fontId="32" fillId="11" borderId="0" applyNumberFormat="0" applyBorder="0" applyAlignment="0" applyProtection="0"/>
    <xf numFmtId="0" fontId="20" fillId="15" borderId="0" applyNumberFormat="0" applyBorder="0" applyAlignment="0" applyProtection="0"/>
    <xf numFmtId="0" fontId="32" fillId="15" borderId="0" applyNumberFormat="0" applyBorder="0" applyAlignment="0" applyProtection="0"/>
    <xf numFmtId="0" fontId="20" fillId="19" borderId="0" applyNumberFormat="0" applyBorder="0" applyAlignment="0" applyProtection="0"/>
    <xf numFmtId="0" fontId="32" fillId="19" borderId="0" applyNumberFormat="0" applyBorder="0" applyAlignment="0" applyProtection="0"/>
    <xf numFmtId="0" fontId="20" fillId="23" borderId="0" applyNumberFormat="0" applyBorder="0" applyAlignment="0" applyProtection="0"/>
    <xf numFmtId="0" fontId="32" fillId="23" borderId="0" applyNumberFormat="0" applyBorder="0" applyAlignment="0" applyProtection="0"/>
    <xf numFmtId="0" fontId="20" fillId="27" borderId="0" applyNumberFormat="0" applyBorder="0" applyAlignment="0" applyProtection="0"/>
    <xf numFmtId="0" fontId="32" fillId="27" borderId="0" applyNumberFormat="0" applyBorder="0" applyAlignment="0" applyProtection="0"/>
    <xf numFmtId="0" fontId="20" fillId="31" borderId="0" applyNumberFormat="0" applyBorder="0" applyAlignment="0" applyProtection="0"/>
    <xf numFmtId="0" fontId="32" fillId="31" borderId="0" applyNumberFormat="0" applyBorder="0" applyAlignment="0" applyProtection="0"/>
    <xf numFmtId="0" fontId="10" fillId="5" borderId="0" applyNumberFormat="0" applyBorder="0" applyAlignment="0" applyProtection="0"/>
    <xf numFmtId="0" fontId="33" fillId="5" borderId="0" applyNumberFormat="0" applyBorder="0" applyAlignment="0" applyProtection="0"/>
    <xf numFmtId="0" fontId="14" fillId="8" borderId="8" applyNumberFormat="0" applyAlignment="0" applyProtection="0"/>
    <xf numFmtId="0" fontId="34" fillId="8" borderId="8" applyNumberFormat="0" applyAlignment="0" applyProtection="0"/>
    <xf numFmtId="0" fontId="16" fillId="9" borderId="11" applyNumberFormat="0" applyAlignment="0" applyProtection="0"/>
    <xf numFmtId="0" fontId="35" fillId="9" borderId="11" applyNumberFormat="0" applyAlignment="0" applyProtection="0"/>
    <xf numFmtId="0" fontId="18" fillId="0" borderId="0" applyNumberFormat="0" applyFill="0" applyBorder="0" applyAlignment="0" applyProtection="0"/>
    <xf numFmtId="0" fontId="36" fillId="0" borderId="0" applyNumberFormat="0" applyFill="0" applyBorder="0" applyAlignment="0" applyProtection="0"/>
    <xf numFmtId="0" fontId="9" fillId="4" borderId="0" applyNumberFormat="0" applyBorder="0" applyAlignment="0" applyProtection="0"/>
    <xf numFmtId="0" fontId="37" fillId="4" borderId="0" applyNumberFormat="0" applyBorder="0" applyAlignment="0" applyProtection="0"/>
    <xf numFmtId="0" fontId="6" fillId="0" borderId="5" applyNumberFormat="0" applyFill="0" applyAlignment="0" applyProtection="0"/>
    <xf numFmtId="0" fontId="38" fillId="0" borderId="5" applyNumberFormat="0" applyFill="0" applyAlignment="0" applyProtection="0"/>
    <xf numFmtId="0" fontId="7" fillId="0" borderId="6" applyNumberFormat="0" applyFill="0" applyAlignment="0" applyProtection="0"/>
    <xf numFmtId="0" fontId="39" fillId="0" borderId="6" applyNumberFormat="0" applyFill="0" applyAlignment="0" applyProtection="0"/>
    <xf numFmtId="0" fontId="8" fillId="0" borderId="7" applyNumberFormat="0" applyFill="0" applyAlignment="0" applyProtection="0"/>
    <xf numFmtId="0" fontId="40" fillId="0" borderId="7" applyNumberFormat="0" applyFill="0" applyAlignment="0" applyProtection="0"/>
    <xf numFmtId="0" fontId="8" fillId="0" borderId="0" applyNumberFormat="0" applyFill="0" applyBorder="0" applyAlignment="0" applyProtection="0"/>
    <xf numFmtId="0" fontId="40" fillId="0" borderId="0" applyNumberFormat="0" applyFill="0" applyBorder="0" applyAlignment="0" applyProtection="0"/>
    <xf numFmtId="0" fontId="12" fillId="7" borderId="8" applyNumberFormat="0" applyAlignment="0" applyProtection="0"/>
    <xf numFmtId="0" fontId="41" fillId="7" borderId="8" applyNumberFormat="0" applyAlignment="0" applyProtection="0"/>
    <xf numFmtId="0" fontId="15" fillId="0" borderId="10" applyNumberFormat="0" applyFill="0" applyAlignment="0" applyProtection="0"/>
    <xf numFmtId="0" fontId="42" fillId="0" borderId="10" applyNumberFormat="0" applyFill="0" applyAlignment="0" applyProtection="0"/>
    <xf numFmtId="0" fontId="11" fillId="6" borderId="0" applyNumberFormat="0" applyBorder="0" applyAlignment="0" applyProtection="0"/>
    <xf numFmtId="0" fontId="43" fillId="6" borderId="0" applyNumberFormat="0" applyBorder="0" applyAlignment="0" applyProtection="0"/>
    <xf numFmtId="0" fontId="31" fillId="0" borderId="0"/>
    <xf numFmtId="0" fontId="4" fillId="0" borderId="0"/>
    <xf numFmtId="0" fontId="4" fillId="0" borderId="0"/>
    <xf numFmtId="0" fontId="4" fillId="0" borderId="0"/>
    <xf numFmtId="0" fontId="4" fillId="0" borderId="0"/>
    <xf numFmtId="0" fontId="31" fillId="0" borderId="0"/>
    <xf numFmtId="0" fontId="4" fillId="0" borderId="0"/>
    <xf numFmtId="0" fontId="4" fillId="0" borderId="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4" fillId="10" borderId="12" applyNumberFormat="0" applyFont="0" applyAlignment="0" applyProtection="0"/>
    <xf numFmtId="0" fontId="31" fillId="10" borderId="12" applyNumberFormat="0" applyFont="0" applyAlignment="0" applyProtection="0"/>
    <xf numFmtId="0" fontId="4" fillId="10" borderId="12" applyNumberFormat="0" applyFont="0" applyAlignment="0" applyProtection="0"/>
    <xf numFmtId="0" fontId="13" fillId="8" borderId="9" applyNumberFormat="0" applyAlignment="0" applyProtection="0"/>
    <xf numFmtId="0" fontId="44" fillId="8" borderId="9" applyNumberFormat="0" applyAlignment="0" applyProtection="0"/>
    <xf numFmtId="0" fontId="19" fillId="0" borderId="13" applyNumberFormat="0" applyFill="0" applyAlignment="0" applyProtection="0"/>
    <xf numFmtId="0" fontId="1" fillId="0" borderId="13" applyNumberFormat="0" applyFill="0" applyAlignment="0" applyProtection="0"/>
    <xf numFmtId="0" fontId="17" fillId="0" borderId="0" applyNumberFormat="0" applyFill="0" applyBorder="0" applyAlignment="0" applyProtection="0"/>
    <xf numFmtId="0" fontId="45" fillId="0" borderId="0" applyNumberFormat="0" applyFill="0" applyBorder="0" applyAlignment="0" applyProtection="0"/>
    <xf numFmtId="0" fontId="31" fillId="12" borderId="0" applyNumberFormat="0" applyBorder="0" applyAlignment="0" applyProtection="0"/>
    <xf numFmtId="0" fontId="31" fillId="16" borderId="0" applyNumberFormat="0" applyBorder="0" applyAlignment="0" applyProtection="0"/>
    <xf numFmtId="0" fontId="31" fillId="20" borderId="0" applyNumberFormat="0" applyBorder="0" applyAlignment="0" applyProtection="0"/>
    <xf numFmtId="0" fontId="31" fillId="24" borderId="0" applyNumberFormat="0" applyBorder="0" applyAlignment="0" applyProtection="0"/>
    <xf numFmtId="0" fontId="31" fillId="28" borderId="0" applyNumberFormat="0" applyBorder="0" applyAlignment="0" applyProtection="0"/>
    <xf numFmtId="0" fontId="31" fillId="32" borderId="0" applyNumberFormat="0" applyBorder="0" applyAlignment="0" applyProtection="0"/>
    <xf numFmtId="0" fontId="31" fillId="13" borderId="0" applyNumberFormat="0" applyBorder="0" applyAlignment="0" applyProtection="0"/>
    <xf numFmtId="0" fontId="31" fillId="17" borderId="0" applyNumberFormat="0" applyBorder="0" applyAlignment="0" applyProtection="0"/>
    <xf numFmtId="0" fontId="31" fillId="21" borderId="0" applyNumberFormat="0" applyBorder="0" applyAlignment="0" applyProtection="0"/>
    <xf numFmtId="0" fontId="31" fillId="25" borderId="0" applyNumberFormat="0" applyBorder="0" applyAlignment="0" applyProtection="0"/>
    <xf numFmtId="0" fontId="31" fillId="29" borderId="0" applyNumberFormat="0" applyBorder="0" applyAlignment="0" applyProtection="0"/>
    <xf numFmtId="0" fontId="31" fillId="33" borderId="0" applyNumberFormat="0" applyBorder="0" applyAlignment="0" applyProtection="0"/>
    <xf numFmtId="0" fontId="4" fillId="0" borderId="0"/>
    <xf numFmtId="0" fontId="31" fillId="0" borderId="0"/>
    <xf numFmtId="0" fontId="31" fillId="10" borderId="12" applyNumberFormat="0" applyFont="0" applyAlignment="0" applyProtection="0"/>
    <xf numFmtId="0" fontId="4" fillId="0" borderId="0"/>
    <xf numFmtId="0" fontId="23" fillId="0" borderId="0"/>
    <xf numFmtId="0" fontId="23" fillId="0" borderId="0"/>
    <xf numFmtId="0" fontId="4" fillId="0" borderId="0"/>
  </cellStyleXfs>
  <cellXfs count="139">
    <xf numFmtId="0" fontId="0" fillId="0" borderId="0" xfId="0"/>
    <xf numFmtId="0" fontId="1" fillId="0" borderId="0" xfId="0" applyFont="1"/>
    <xf numFmtId="0" fontId="2" fillId="0" borderId="0" xfId="1"/>
    <xf numFmtId="0" fontId="3" fillId="0" borderId="0" xfId="0" applyFont="1"/>
    <xf numFmtId="164" fontId="22" fillId="2" borderId="1" xfId="0" applyNumberFormat="1" applyFont="1" applyFill="1" applyBorder="1" applyAlignment="1" applyProtection="1">
      <alignment horizontal="left" wrapText="1"/>
    </xf>
    <xf numFmtId="0" fontId="0" fillId="3" borderId="0" xfId="0" applyNumberFormat="1" applyFont="1" applyFill="1" applyBorder="1" applyAlignment="1" applyProtection="1"/>
    <xf numFmtId="0" fontId="22" fillId="2" borderId="14" xfId="0" applyNumberFormat="1" applyFont="1" applyFill="1" applyBorder="1" applyAlignment="1" applyProtection="1">
      <alignment horizontal="left" vertical="center" wrapText="1"/>
    </xf>
    <xf numFmtId="164" fontId="22" fillId="2" borderId="2" xfId="0" applyNumberFormat="1" applyFont="1" applyFill="1" applyBorder="1" applyAlignment="1" applyProtection="1">
      <alignment horizontal="center" wrapText="1"/>
    </xf>
    <xf numFmtId="165" fontId="22" fillId="2" borderId="1" xfId="0" applyNumberFormat="1" applyFont="1" applyFill="1" applyBorder="1" applyAlignment="1" applyProtection="1">
      <alignment horizontal="center" wrapText="1"/>
    </xf>
    <xf numFmtId="0" fontId="21" fillId="2" borderId="1" xfId="0" applyNumberFormat="1" applyFont="1" applyFill="1" applyBorder="1" applyAlignment="1" applyProtection="1">
      <alignment horizontal="left" vertical="center" wrapText="1"/>
    </xf>
    <xf numFmtId="0" fontId="22" fillId="2" borderId="1" xfId="0" applyNumberFormat="1" applyFont="1" applyFill="1" applyBorder="1" applyAlignment="1" applyProtection="1">
      <alignment horizontal="left" wrapText="1"/>
    </xf>
    <xf numFmtId="0" fontId="21" fillId="2" borderId="1" xfId="0" applyNumberFormat="1" applyFont="1" applyFill="1" applyBorder="1" applyAlignment="1" applyProtection="1">
      <alignment horizontal="left" wrapText="1"/>
    </xf>
    <xf numFmtId="0" fontId="24" fillId="0" borderId="0" xfId="0" applyFont="1"/>
    <xf numFmtId="0" fontId="19" fillId="0" borderId="0" xfId="0" applyFont="1"/>
    <xf numFmtId="14" fontId="25" fillId="0" borderId="0" xfId="0" applyNumberFormat="1" applyFont="1"/>
    <xf numFmtId="14" fontId="19" fillId="0" borderId="0" xfId="0" applyNumberFormat="1" applyFont="1"/>
    <xf numFmtId="14" fontId="26" fillId="0" borderId="0" xfId="0" applyNumberFormat="1" applyFont="1"/>
    <xf numFmtId="0" fontId="29" fillId="0" borderId="1" xfId="0" applyFont="1" applyFill="1" applyBorder="1" applyAlignment="1">
      <alignment vertical="center"/>
    </xf>
    <xf numFmtId="0" fontId="29" fillId="0" borderId="1" xfId="0" applyFont="1" applyBorder="1" applyAlignment="1">
      <alignment vertical="center"/>
    </xf>
    <xf numFmtId="0" fontId="29" fillId="0" borderId="14" xfId="0" applyFont="1" applyBorder="1" applyAlignment="1">
      <alignment vertical="center"/>
    </xf>
    <xf numFmtId="0" fontId="27" fillId="0" borderId="14" xfId="0" applyFont="1" applyBorder="1" applyAlignment="1">
      <alignment vertical="center"/>
    </xf>
    <xf numFmtId="166" fontId="0" fillId="0" borderId="0" xfId="0" applyNumberFormat="1"/>
    <xf numFmtId="0" fontId="27" fillId="0" borderId="1" xfId="0" applyFont="1" applyBorder="1" applyAlignment="1">
      <alignment vertical="center"/>
    </xf>
    <xf numFmtId="0" fontId="0" fillId="0" borderId="1" xfId="0" applyBorder="1"/>
    <xf numFmtId="0" fontId="27" fillId="0" borderId="1" xfId="0" applyFont="1" applyFill="1" applyBorder="1" applyAlignment="1">
      <alignment horizontal="center" vertical="center"/>
    </xf>
    <xf numFmtId="0" fontId="27" fillId="0" borderId="1" xfId="0" applyFont="1" applyFill="1" applyBorder="1" applyAlignment="1">
      <alignment vertical="center"/>
    </xf>
    <xf numFmtId="0" fontId="29" fillId="0" borderId="1" xfId="0" applyFont="1" applyBorder="1" applyAlignment="1">
      <alignment horizontal="left" vertical="center"/>
    </xf>
    <xf numFmtId="0" fontId="29" fillId="0" borderId="16" xfId="0" applyFont="1" applyBorder="1" applyAlignment="1">
      <alignment vertical="center"/>
    </xf>
    <xf numFmtId="0" fontId="27" fillId="0" borderId="16" xfId="0" applyFont="1" applyBorder="1" applyAlignment="1">
      <alignment vertical="center"/>
    </xf>
    <xf numFmtId="166" fontId="0" fillId="3" borderId="0" xfId="0" applyNumberFormat="1" applyFont="1" applyFill="1" applyBorder="1" applyAlignment="1" applyProtection="1"/>
    <xf numFmtId="0" fontId="0" fillId="3" borderId="17" xfId="0" applyNumberFormat="1" applyFont="1" applyFill="1" applyBorder="1" applyAlignment="1" applyProtection="1"/>
    <xf numFmtId="0" fontId="27" fillId="0" borderId="1" xfId="0" applyFont="1" applyBorder="1"/>
    <xf numFmtId="11" fontId="0" fillId="3" borderId="0" xfId="0" applyNumberFormat="1" applyFont="1" applyFill="1" applyBorder="1" applyAlignment="1" applyProtection="1"/>
    <xf numFmtId="0" fontId="21" fillId="3" borderId="0" xfId="177" applyNumberFormat="1" applyFont="1" applyFill="1" applyBorder="1" applyAlignment="1" applyProtection="1"/>
    <xf numFmtId="0" fontId="31" fillId="3" borderId="0" xfId="177" applyNumberFormat="1" applyFont="1" applyFill="1" applyBorder="1" applyAlignment="1" applyProtection="1"/>
    <xf numFmtId="0" fontId="26" fillId="0" borderId="0" xfId="0" applyFont="1" applyAlignment="1">
      <alignment vertical="center"/>
    </xf>
    <xf numFmtId="164" fontId="22" fillId="2" borderId="1" xfId="0" applyNumberFormat="1" applyFont="1" applyFill="1" applyBorder="1" applyAlignment="1" applyProtection="1">
      <alignment horizontal="center" vertical="center" wrapText="1"/>
    </xf>
    <xf numFmtId="164" fontId="22" fillId="2" borderId="1" xfId="0" applyNumberFormat="1" applyFont="1" applyFill="1" applyBorder="1" applyAlignment="1" applyProtection="1">
      <alignment horizontal="center" wrapText="1"/>
    </xf>
    <xf numFmtId="0" fontId="0" fillId="3" borderId="0" xfId="0" applyNumberFormat="1" applyFont="1" applyFill="1" applyBorder="1" applyAlignment="1" applyProtection="1"/>
    <xf numFmtId="0" fontId="0" fillId="3" borderId="0" xfId="0" applyNumberFormat="1" applyFont="1" applyFill="1" applyBorder="1" applyAlignment="1" applyProtection="1"/>
    <xf numFmtId="0" fontId="22" fillId="2" borderId="1" xfId="0" applyNumberFormat="1" applyFont="1" applyFill="1" applyBorder="1" applyAlignment="1" applyProtection="1">
      <alignment horizontal="left" vertical="center" wrapText="1"/>
    </xf>
    <xf numFmtId="164" fontId="22" fillId="2" borderId="1" xfId="0" applyNumberFormat="1" applyFont="1" applyFill="1" applyBorder="1" applyAlignment="1" applyProtection="1">
      <alignment horizontal="left" vertical="center" wrapText="1"/>
    </xf>
    <xf numFmtId="164" fontId="22" fillId="2" borderId="14" xfId="0" applyNumberFormat="1" applyFont="1" applyFill="1" applyBorder="1" applyAlignment="1" applyProtection="1">
      <alignment horizontal="left" vertical="center" wrapText="1"/>
    </xf>
    <xf numFmtId="166" fontId="22" fillId="0" borderId="1" xfId="44" applyNumberFormat="1" applyFont="1" applyFill="1" applyBorder="1" applyAlignment="1" applyProtection="1">
      <alignment horizontal="right" vertical="center" wrapText="1"/>
    </xf>
    <xf numFmtId="49" fontId="21" fillId="0" borderId="1" xfId="44" applyNumberFormat="1" applyFont="1" applyFill="1" applyBorder="1" applyAlignment="1" applyProtection="1">
      <alignment horizontal="right" vertical="center" wrapText="1"/>
    </xf>
    <xf numFmtId="166" fontId="22" fillId="0" borderId="1" xfId="44" applyNumberFormat="1" applyFont="1" applyFill="1" applyBorder="1" applyAlignment="1" applyProtection="1">
      <alignment horizontal="right" wrapText="1"/>
    </xf>
    <xf numFmtId="166" fontId="27" fillId="3" borderId="1" xfId="44" applyNumberFormat="1" applyFont="1" applyFill="1" applyBorder="1" applyAlignment="1" applyProtection="1"/>
    <xf numFmtId="0" fontId="22" fillId="0" borderId="1" xfId="179" applyNumberFormat="1" applyFont="1" applyFill="1" applyBorder="1" applyAlignment="1" applyProtection="1">
      <alignment horizontal="left" vertical="center" wrapText="1"/>
    </xf>
    <xf numFmtId="164" fontId="21" fillId="0" borderId="1" xfId="179" applyNumberFormat="1" applyFont="1" applyFill="1" applyBorder="1" applyAlignment="1" applyProtection="1">
      <alignment horizontal="right" vertical="center" wrapText="1"/>
    </xf>
    <xf numFmtId="49" fontId="21" fillId="0" borderId="1" xfId="179" applyNumberFormat="1" applyFont="1" applyFill="1" applyBorder="1" applyAlignment="1" applyProtection="1">
      <alignment horizontal="right" vertical="center" wrapText="1"/>
    </xf>
    <xf numFmtId="164" fontId="22" fillId="0" borderId="1" xfId="179" applyNumberFormat="1" applyFont="1" applyFill="1" applyBorder="1" applyAlignment="1" applyProtection="1">
      <alignment horizontal="right" vertical="center" wrapText="1"/>
    </xf>
    <xf numFmtId="0" fontId="22" fillId="0" borderId="1" xfId="177" applyNumberFormat="1" applyFont="1" applyFill="1" applyBorder="1" applyAlignment="1" applyProtection="1">
      <alignment horizontal="left" vertical="center" wrapText="1"/>
    </xf>
    <xf numFmtId="0" fontId="22" fillId="0" borderId="1" xfId="183" applyNumberFormat="1" applyFont="1" applyFill="1" applyBorder="1" applyAlignment="1" applyProtection="1">
      <alignment horizontal="center" vertical="center" wrapText="1"/>
    </xf>
    <xf numFmtId="0" fontId="22" fillId="0" borderId="1" xfId="183" applyNumberFormat="1" applyFont="1" applyFill="1" applyBorder="1" applyAlignment="1" applyProtection="1">
      <alignment horizontal="left" vertical="center" wrapText="1"/>
    </xf>
    <xf numFmtId="166" fontId="21" fillId="0" borderId="1" xfId="44" applyNumberFormat="1" applyFont="1" applyFill="1" applyBorder="1" applyAlignment="1" applyProtection="1">
      <alignment horizontal="right" vertical="center" wrapText="1"/>
    </xf>
    <xf numFmtId="166" fontId="27" fillId="0" borderId="1" xfId="44" applyNumberFormat="1" applyFont="1" applyBorder="1"/>
    <xf numFmtId="166" fontId="0" fillId="0" borderId="1" xfId="44" applyNumberFormat="1" applyFont="1" applyBorder="1"/>
    <xf numFmtId="49" fontId="21" fillId="0" borderId="1" xfId="177" applyNumberFormat="1" applyFont="1" applyFill="1" applyBorder="1" applyAlignment="1" applyProtection="1">
      <alignment horizontal="right" vertical="center" wrapText="1"/>
    </xf>
    <xf numFmtId="164" fontId="21" fillId="0" borderId="1" xfId="177" applyNumberFormat="1" applyFont="1" applyFill="1" applyBorder="1" applyAlignment="1" applyProtection="1">
      <alignment horizontal="right" vertical="center" wrapText="1"/>
    </xf>
    <xf numFmtId="164" fontId="22" fillId="0" borderId="1" xfId="177" applyNumberFormat="1" applyFont="1" applyFill="1" applyBorder="1" applyAlignment="1" applyProtection="1">
      <alignment horizontal="right" vertical="center" wrapText="1"/>
    </xf>
    <xf numFmtId="164" fontId="22" fillId="0" borderId="1" xfId="183" applyNumberFormat="1" applyFont="1" applyFill="1" applyBorder="1" applyAlignment="1" applyProtection="1">
      <alignment horizontal="right" vertical="center" wrapText="1"/>
    </xf>
    <xf numFmtId="164" fontId="21" fillId="0" borderId="1" xfId="183" applyNumberFormat="1" applyFont="1" applyFill="1" applyBorder="1" applyAlignment="1" applyProtection="1">
      <alignment horizontal="right" vertical="center" wrapText="1"/>
    </xf>
    <xf numFmtId="166" fontId="29" fillId="0" borderId="1" xfId="44" applyNumberFormat="1" applyFont="1" applyBorder="1" applyAlignment="1">
      <alignment horizontal="right"/>
    </xf>
    <xf numFmtId="164" fontId="27" fillId="0" borderId="1" xfId="0" applyNumberFormat="1" applyFont="1" applyBorder="1"/>
    <xf numFmtId="166" fontId="27" fillId="0" borderId="1" xfId="0" applyNumberFormat="1" applyFont="1" applyBorder="1" applyAlignment="1">
      <alignment vertical="center"/>
    </xf>
    <xf numFmtId="166" fontId="29" fillId="0" borderId="1" xfId="44" applyNumberFormat="1" applyFont="1" applyFill="1" applyBorder="1" applyAlignment="1">
      <alignment vertical="center"/>
    </xf>
    <xf numFmtId="166" fontId="27" fillId="0" borderId="1" xfId="44" applyNumberFormat="1" applyFont="1" applyBorder="1" applyAlignment="1">
      <alignment horizontal="right"/>
    </xf>
    <xf numFmtId="166" fontId="29" fillId="0" borderId="1" xfId="44" applyNumberFormat="1" applyFont="1" applyBorder="1"/>
    <xf numFmtId="166" fontId="29" fillId="0" borderId="16" xfId="44" applyNumberFormat="1" applyFont="1" applyBorder="1" applyAlignment="1">
      <alignment horizontal="right"/>
    </xf>
    <xf numFmtId="166" fontId="27" fillId="0" borderId="16" xfId="44" applyNumberFormat="1" applyFont="1" applyBorder="1" applyAlignment="1">
      <alignment horizontal="right"/>
    </xf>
    <xf numFmtId="166" fontId="29" fillId="0" borderId="16" xfId="44" applyNumberFormat="1" applyFont="1" applyBorder="1"/>
    <xf numFmtId="166" fontId="27" fillId="0" borderId="16" xfId="44" applyNumberFormat="1" applyFont="1" applyBorder="1"/>
    <xf numFmtId="166" fontId="29" fillId="0" borderId="1" xfId="44" applyNumberFormat="1" applyFont="1" applyBorder="1" applyAlignment="1">
      <alignment vertical="center"/>
    </xf>
    <xf numFmtId="166" fontId="27" fillId="0" borderId="1" xfId="44" applyNumberFormat="1" applyFont="1" applyBorder="1" applyAlignment="1">
      <alignment vertical="center"/>
    </xf>
    <xf numFmtId="166" fontId="29" fillId="0" borderId="1" xfId="44" applyNumberFormat="1" applyFont="1" applyBorder="1" applyAlignment="1">
      <alignment horizontal="right" vertical="center"/>
    </xf>
    <xf numFmtId="166" fontId="27" fillId="0" borderId="1" xfId="44" applyNumberFormat="1" applyFont="1" applyBorder="1" applyAlignment="1">
      <alignment horizontal="right" vertical="center"/>
    </xf>
    <xf numFmtId="49" fontId="22" fillId="0" borderId="1"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7" fillId="0" borderId="1" xfId="0" applyFont="1" applyBorder="1" applyAlignment="1">
      <alignment horizontal="center" vertical="center"/>
    </xf>
    <xf numFmtId="0"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center" vertical="center" wrapText="1"/>
    </xf>
    <xf numFmtId="0" fontId="48" fillId="3" borderId="2" xfId="177" applyNumberFormat="1" applyFont="1" applyFill="1" applyBorder="1" applyAlignment="1" applyProtection="1">
      <alignment horizontal="left" vertical="center" wrapText="1"/>
    </xf>
    <xf numFmtId="0" fontId="48" fillId="3" borderId="4" xfId="177" applyNumberFormat="1" applyFont="1" applyFill="1" applyBorder="1" applyAlignment="1" applyProtection="1">
      <alignment horizontal="left" vertical="center" wrapText="1"/>
    </xf>
    <xf numFmtId="0" fontId="48" fillId="3" borderId="3" xfId="177" applyNumberFormat="1" applyFont="1" applyFill="1" applyBorder="1" applyAlignment="1" applyProtection="1">
      <alignment horizontal="left" vertical="center" wrapText="1"/>
    </xf>
    <xf numFmtId="0" fontId="22" fillId="0" borderId="17" xfId="183" applyNumberFormat="1" applyFont="1" applyFill="1" applyBorder="1" applyAlignment="1" applyProtection="1">
      <alignment horizontal="left" vertical="center" wrapText="1"/>
    </xf>
    <xf numFmtId="0" fontId="21" fillId="0" borderId="18" xfId="183" applyNumberFormat="1" applyFont="1" applyFill="1" applyBorder="1" applyAlignment="1" applyProtection="1">
      <alignment horizontal="left" vertical="center" wrapText="1"/>
    </xf>
    <xf numFmtId="0" fontId="21" fillId="0" borderId="19" xfId="183" applyNumberFormat="1" applyFont="1" applyFill="1" applyBorder="1" applyAlignment="1" applyProtection="1">
      <alignment horizontal="left" vertical="center" wrapText="1"/>
    </xf>
    <xf numFmtId="0" fontId="21" fillId="0" borderId="20" xfId="183" applyNumberFormat="1" applyFont="1" applyFill="1" applyBorder="1" applyAlignment="1" applyProtection="1">
      <alignment horizontal="left" vertical="center" wrapText="1"/>
    </xf>
    <xf numFmtId="0" fontId="21" fillId="0" borderId="2" xfId="183" applyNumberFormat="1" applyFont="1" applyFill="1" applyBorder="1" applyAlignment="1" applyProtection="1">
      <alignment horizontal="left" vertical="center" wrapText="1"/>
    </xf>
    <xf numFmtId="0" fontId="21" fillId="0" borderId="4" xfId="183" applyNumberFormat="1" applyFont="1" applyFill="1" applyBorder="1" applyAlignment="1" applyProtection="1">
      <alignment horizontal="left" vertical="center" wrapText="1"/>
    </xf>
    <xf numFmtId="0" fontId="21" fillId="0" borderId="3" xfId="183" applyNumberFormat="1" applyFont="1" applyFill="1" applyBorder="1" applyAlignment="1" applyProtection="1">
      <alignment horizontal="left" vertical="center" wrapText="1"/>
    </xf>
    <xf numFmtId="0" fontId="22" fillId="0" borderId="2" xfId="183" applyNumberFormat="1" applyFont="1" applyFill="1" applyBorder="1" applyAlignment="1" applyProtection="1">
      <alignment horizontal="center" vertical="center" wrapText="1"/>
    </xf>
    <xf numFmtId="0" fontId="22" fillId="0" borderId="4" xfId="183" applyNumberFormat="1" applyFont="1" applyFill="1" applyBorder="1" applyAlignment="1" applyProtection="1">
      <alignment horizontal="center" vertical="center" wrapText="1"/>
    </xf>
    <xf numFmtId="0" fontId="22" fillId="0" borderId="3" xfId="183" applyNumberFormat="1" applyFont="1" applyFill="1" applyBorder="1" applyAlignment="1" applyProtection="1">
      <alignment horizontal="center" vertical="center" wrapText="1"/>
    </xf>
    <xf numFmtId="0" fontId="21" fillId="0" borderId="1" xfId="183" applyNumberFormat="1" applyFont="1" applyFill="1" applyBorder="1" applyAlignment="1" applyProtection="1">
      <alignment horizontal="left" vertical="center" wrapText="1"/>
    </xf>
    <xf numFmtId="0" fontId="22" fillId="0" borderId="2" xfId="179" applyNumberFormat="1" applyFont="1" applyFill="1" applyBorder="1" applyAlignment="1" applyProtection="1">
      <alignment horizontal="center" vertical="center" wrapText="1"/>
    </xf>
    <xf numFmtId="0" fontId="22" fillId="0" borderId="4" xfId="179" applyNumberFormat="1" applyFont="1" applyFill="1" applyBorder="1" applyAlignment="1" applyProtection="1">
      <alignment horizontal="center" vertical="center" wrapText="1"/>
    </xf>
    <xf numFmtId="0" fontId="22" fillId="0" borderId="3" xfId="179" applyNumberFormat="1" applyFont="1" applyFill="1" applyBorder="1" applyAlignment="1" applyProtection="1">
      <alignment horizontal="center" vertical="center" wrapText="1"/>
    </xf>
    <xf numFmtId="0" fontId="21" fillId="0" borderId="1" xfId="179" applyNumberFormat="1" applyFont="1" applyFill="1" applyBorder="1" applyAlignment="1" applyProtection="1">
      <alignment horizontal="left" vertical="center" wrapText="1"/>
    </xf>
    <xf numFmtId="0" fontId="21" fillId="0" borderId="2" xfId="177" applyNumberFormat="1" applyFont="1" applyFill="1" applyBorder="1" applyAlignment="1" applyProtection="1">
      <alignment horizontal="left" vertical="center" wrapText="1"/>
    </xf>
    <xf numFmtId="0" fontId="21" fillId="0" borderId="4" xfId="177" applyNumberFormat="1" applyFont="1" applyFill="1" applyBorder="1" applyAlignment="1" applyProtection="1">
      <alignment horizontal="left" vertical="center" wrapText="1"/>
    </xf>
    <xf numFmtId="0" fontId="21" fillId="0" borderId="3" xfId="177" applyNumberFormat="1" applyFont="1" applyFill="1" applyBorder="1" applyAlignment="1" applyProtection="1">
      <alignment horizontal="left" vertical="center" wrapText="1"/>
    </xf>
    <xf numFmtId="0" fontId="22" fillId="0" borderId="2" xfId="177" applyNumberFormat="1" applyFont="1" applyFill="1" applyBorder="1" applyAlignment="1" applyProtection="1">
      <alignment horizontal="center" vertical="center" wrapText="1"/>
    </xf>
    <xf numFmtId="0" fontId="22" fillId="0" borderId="4" xfId="177" applyNumberFormat="1" applyFont="1" applyFill="1" applyBorder="1" applyAlignment="1" applyProtection="1">
      <alignment horizontal="center" vertical="center" wrapText="1"/>
    </xf>
    <xf numFmtId="0" fontId="22" fillId="0" borderId="3" xfId="177" applyNumberFormat="1" applyFont="1" applyFill="1" applyBorder="1" applyAlignment="1" applyProtection="1">
      <alignment horizontal="center" vertical="center" wrapText="1"/>
    </xf>
    <xf numFmtId="0" fontId="21" fillId="0" borderId="1" xfId="177" applyNumberFormat="1" applyFont="1" applyFill="1" applyBorder="1" applyAlignment="1" applyProtection="1">
      <alignment horizontal="left" vertical="center" wrapText="1"/>
    </xf>
    <xf numFmtId="0" fontId="29" fillId="0" borderId="1" xfId="0" applyFont="1" applyBorder="1" applyAlignment="1">
      <alignment horizontal="left" vertical="center" wrapText="1"/>
    </xf>
    <xf numFmtId="0" fontId="21" fillId="3" borderId="1" xfId="0" applyNumberFormat="1" applyFont="1" applyFill="1" applyBorder="1" applyAlignment="1" applyProtection="1">
      <alignment horizontal="left" vertical="center" wrapText="1"/>
    </xf>
    <xf numFmtId="0" fontId="21" fillId="3" borderId="2" xfId="0" applyNumberFormat="1" applyFont="1" applyFill="1" applyBorder="1" applyAlignment="1" applyProtection="1">
      <alignment horizontal="left" vertical="center" wrapText="1"/>
    </xf>
    <xf numFmtId="0" fontId="21" fillId="3" borderId="4" xfId="0" applyNumberFormat="1" applyFont="1" applyFill="1" applyBorder="1" applyAlignment="1" applyProtection="1">
      <alignment horizontal="left" vertical="center" wrapText="1"/>
    </xf>
    <xf numFmtId="0" fontId="21" fillId="3" borderId="3" xfId="0" applyNumberFormat="1" applyFont="1" applyFill="1" applyBorder="1" applyAlignment="1" applyProtection="1">
      <alignment horizontal="left" vertical="center" wrapText="1"/>
    </xf>
    <xf numFmtId="0" fontId="27" fillId="0" borderId="1" xfId="0" applyFont="1" applyBorder="1" applyAlignment="1">
      <alignment horizontal="center"/>
    </xf>
    <xf numFmtId="0" fontId="29" fillId="0" borderId="1" xfId="0" applyFont="1" applyBorder="1" applyAlignment="1">
      <alignment horizontal="left"/>
    </xf>
    <xf numFmtId="0" fontId="0" fillId="0" borderId="1" xfId="0" applyBorder="1" applyAlignment="1">
      <alignment horizontal="left"/>
    </xf>
    <xf numFmtId="0" fontId="27" fillId="0" borderId="1" xfId="0" applyFont="1" applyBorder="1" applyAlignment="1">
      <alignment horizontal="center" vertical="center"/>
    </xf>
    <xf numFmtId="0" fontId="29" fillId="0" borderId="1" xfId="0" applyFont="1" applyFill="1" applyBorder="1" applyAlignment="1">
      <alignment horizontal="left" vertical="center" wrapText="1"/>
    </xf>
    <xf numFmtId="0" fontId="29" fillId="0" borderId="2" xfId="0" applyNumberFormat="1" applyFont="1" applyFill="1" applyBorder="1" applyAlignment="1" applyProtection="1">
      <alignment horizontal="left" vertical="center" wrapText="1"/>
    </xf>
    <xf numFmtId="0" fontId="29" fillId="0" borderId="4" xfId="0" applyNumberFormat="1" applyFont="1" applyFill="1" applyBorder="1" applyAlignment="1" applyProtection="1">
      <alignment horizontal="left" vertical="center" wrapText="1"/>
    </xf>
    <xf numFmtId="0" fontId="29" fillId="0" borderId="3" xfId="0" applyNumberFormat="1" applyFont="1" applyFill="1" applyBorder="1" applyAlignment="1" applyProtection="1">
      <alignment horizontal="left" vertical="center" wrapText="1"/>
    </xf>
    <xf numFmtId="0" fontId="22" fillId="2" borderId="2" xfId="0" applyNumberFormat="1" applyFont="1" applyFill="1" applyBorder="1" applyAlignment="1" applyProtection="1">
      <alignment horizontal="center" vertical="center" wrapText="1"/>
    </xf>
    <xf numFmtId="0" fontId="22" fillId="2" borderId="3" xfId="0" applyNumberFormat="1" applyFont="1" applyFill="1" applyBorder="1" applyAlignment="1" applyProtection="1">
      <alignment horizontal="center" vertical="center" wrapText="1"/>
    </xf>
    <xf numFmtId="0" fontId="22" fillId="2" borderId="1" xfId="0" applyNumberFormat="1" applyFont="1" applyFill="1" applyBorder="1" applyAlignment="1" applyProtection="1">
      <alignment horizontal="center" wrapText="1"/>
    </xf>
    <xf numFmtId="0" fontId="22" fillId="2" borderId="1" xfId="0" applyNumberFormat="1" applyFont="1" applyFill="1" applyBorder="1" applyAlignment="1" applyProtection="1">
      <alignment horizontal="center" vertical="center" wrapText="1"/>
    </xf>
    <xf numFmtId="0" fontId="29" fillId="3" borderId="1" xfId="0" applyNumberFormat="1" applyFont="1" applyFill="1" applyBorder="1" applyAlignment="1" applyProtection="1">
      <alignment horizontal="left" vertical="center" wrapText="1"/>
    </xf>
    <xf numFmtId="0" fontId="21" fillId="3" borderId="15" xfId="0" applyNumberFormat="1" applyFont="1" applyFill="1" applyBorder="1" applyAlignment="1" applyProtection="1">
      <alignment horizontal="left" vertical="center" wrapText="1"/>
    </xf>
    <xf numFmtId="0" fontId="21" fillId="3" borderId="2" xfId="0" applyNumberFormat="1" applyFont="1" applyFill="1" applyBorder="1" applyAlignment="1" applyProtection="1">
      <alignment horizontal="left" vertical="top" wrapText="1"/>
    </xf>
    <xf numFmtId="0" fontId="21" fillId="3" borderId="4" xfId="0" applyNumberFormat="1" applyFont="1" applyFill="1" applyBorder="1" applyAlignment="1" applyProtection="1">
      <alignment horizontal="left" vertical="top" wrapText="1"/>
    </xf>
    <xf numFmtId="0" fontId="21" fillId="3" borderId="3" xfId="0" applyNumberFormat="1" applyFont="1" applyFill="1" applyBorder="1" applyAlignment="1" applyProtection="1">
      <alignment horizontal="left" vertical="top" wrapText="1"/>
    </xf>
    <xf numFmtId="0" fontId="29" fillId="0" borderId="2"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2" xfId="0" applyFont="1" applyBorder="1" applyAlignment="1">
      <alignment horizontal="left" vertical="top" wrapText="1"/>
    </xf>
    <xf numFmtId="0" fontId="29" fillId="0" borderId="4" xfId="0" applyFont="1" applyBorder="1" applyAlignment="1">
      <alignment horizontal="left" vertical="top" wrapText="1"/>
    </xf>
    <xf numFmtId="0" fontId="29" fillId="0" borderId="3" xfId="0" applyFont="1" applyBorder="1" applyAlignment="1">
      <alignment horizontal="left" vertical="top" wrapText="1"/>
    </xf>
    <xf numFmtId="0" fontId="21" fillId="3" borderId="1" xfId="0" applyNumberFormat="1" applyFont="1" applyFill="1" applyBorder="1" applyAlignment="1" applyProtection="1">
      <alignment horizontal="left" vertical="top" wrapText="1"/>
    </xf>
    <xf numFmtId="0" fontId="29" fillId="0" borderId="1" xfId="0" applyFont="1" applyBorder="1" applyAlignment="1">
      <alignment horizontal="left" vertical="top" wrapText="1"/>
    </xf>
    <xf numFmtId="0" fontId="29" fillId="3" borderId="2" xfId="0" applyNumberFormat="1" applyFont="1" applyFill="1" applyBorder="1" applyAlignment="1" applyProtection="1">
      <alignment horizontal="left" vertical="center" wrapText="1"/>
    </xf>
    <xf numFmtId="0" fontId="29" fillId="3" borderId="4" xfId="0" applyNumberFormat="1" applyFont="1" applyFill="1" applyBorder="1" applyAlignment="1" applyProtection="1">
      <alignment horizontal="left" vertical="center" wrapText="1"/>
    </xf>
    <xf numFmtId="0" fontId="29" fillId="3" borderId="3" xfId="0" applyNumberFormat="1" applyFont="1" applyFill="1" applyBorder="1" applyAlignment="1" applyProtection="1">
      <alignment horizontal="left" vertical="center" wrapText="1"/>
    </xf>
  </cellXfs>
  <cellStyles count="217">
    <cellStyle name="20% - Accent1" xfId="20" builtinId="30" customBuiltin="1"/>
    <cellStyle name="20% - Accent1 2" xfId="45"/>
    <cellStyle name="20% - Accent1 3" xfId="46"/>
    <cellStyle name="20% - Accent1 4" xfId="47"/>
    <cellStyle name="20% - Accent1 5" xfId="48"/>
    <cellStyle name="20% - Accent1 6" xfId="49"/>
    <cellStyle name="20% - Accent1 7" xfId="50"/>
    <cellStyle name="20% - Accent1 7 2" xfId="51"/>
    <cellStyle name="20% - Accent1 7 3" xfId="198"/>
    <cellStyle name="20% - Accent2" xfId="24" builtinId="34" customBuiltin="1"/>
    <cellStyle name="20% - Accent2 2" xfId="52"/>
    <cellStyle name="20% - Accent2 3" xfId="53"/>
    <cellStyle name="20% - Accent2 4" xfId="54"/>
    <cellStyle name="20% - Accent2 5" xfId="55"/>
    <cellStyle name="20% - Accent2 6" xfId="56"/>
    <cellStyle name="20% - Accent2 7" xfId="57"/>
    <cellStyle name="20% - Accent2 7 2" xfId="58"/>
    <cellStyle name="20% - Accent2 7 3" xfId="199"/>
    <cellStyle name="20% - Accent3" xfId="28" builtinId="38" customBuiltin="1"/>
    <cellStyle name="20% - Accent3 2" xfId="59"/>
    <cellStyle name="20% - Accent3 3" xfId="60"/>
    <cellStyle name="20% - Accent3 4" xfId="61"/>
    <cellStyle name="20% - Accent3 5" xfId="62"/>
    <cellStyle name="20% - Accent3 6" xfId="63"/>
    <cellStyle name="20% - Accent3 7" xfId="64"/>
    <cellStyle name="20% - Accent3 7 2" xfId="65"/>
    <cellStyle name="20% - Accent3 7 3" xfId="200"/>
    <cellStyle name="20% - Accent4" xfId="32" builtinId="42" customBuiltin="1"/>
    <cellStyle name="20% - Accent4 2" xfId="66"/>
    <cellStyle name="20% - Accent4 3" xfId="67"/>
    <cellStyle name="20% - Accent4 4" xfId="68"/>
    <cellStyle name="20% - Accent4 5" xfId="69"/>
    <cellStyle name="20% - Accent4 6" xfId="70"/>
    <cellStyle name="20% - Accent4 7" xfId="71"/>
    <cellStyle name="20% - Accent4 7 2" xfId="72"/>
    <cellStyle name="20% - Accent4 7 3" xfId="201"/>
    <cellStyle name="20% - Accent5" xfId="36" builtinId="46" customBuiltin="1"/>
    <cellStyle name="20% - Accent5 2" xfId="73"/>
    <cellStyle name="20% - Accent5 3" xfId="74"/>
    <cellStyle name="20% - Accent5 4" xfId="75"/>
    <cellStyle name="20% - Accent5 5" xfId="76"/>
    <cellStyle name="20% - Accent5 6" xfId="77"/>
    <cellStyle name="20% - Accent5 7" xfId="78"/>
    <cellStyle name="20% - Accent5 7 2" xfId="79"/>
    <cellStyle name="20% - Accent5 7 3" xfId="202"/>
    <cellStyle name="20% - Accent6" xfId="40" builtinId="50" customBuiltin="1"/>
    <cellStyle name="20% - Accent6 2" xfId="80"/>
    <cellStyle name="20% - Accent6 3" xfId="81"/>
    <cellStyle name="20% - Accent6 4" xfId="82"/>
    <cellStyle name="20% - Accent6 5" xfId="83"/>
    <cellStyle name="20% - Accent6 6" xfId="84"/>
    <cellStyle name="20% - Accent6 7" xfId="85"/>
    <cellStyle name="20% - Accent6 7 2" xfId="86"/>
    <cellStyle name="20% - Accent6 7 3" xfId="203"/>
    <cellStyle name="40% - Accent1" xfId="21" builtinId="31" customBuiltin="1"/>
    <cellStyle name="40% - Accent1 2" xfId="87"/>
    <cellStyle name="40% - Accent1 3" xfId="88"/>
    <cellStyle name="40% - Accent1 4" xfId="89"/>
    <cellStyle name="40% - Accent1 5" xfId="90"/>
    <cellStyle name="40% - Accent1 6" xfId="91"/>
    <cellStyle name="40% - Accent1 7" xfId="92"/>
    <cellStyle name="40% - Accent1 7 2" xfId="93"/>
    <cellStyle name="40% - Accent1 7 3" xfId="204"/>
    <cellStyle name="40% - Accent2" xfId="25" builtinId="35" customBuiltin="1"/>
    <cellStyle name="40% - Accent2 2" xfId="94"/>
    <cellStyle name="40% - Accent2 3" xfId="95"/>
    <cellStyle name="40% - Accent2 4" xfId="96"/>
    <cellStyle name="40% - Accent2 5" xfId="97"/>
    <cellStyle name="40% - Accent2 6" xfId="98"/>
    <cellStyle name="40% - Accent2 7" xfId="99"/>
    <cellStyle name="40% - Accent2 7 2" xfId="100"/>
    <cellStyle name="40% - Accent2 7 3" xfId="205"/>
    <cellStyle name="40% - Accent3" xfId="29" builtinId="39" customBuiltin="1"/>
    <cellStyle name="40% - Accent3 2" xfId="101"/>
    <cellStyle name="40% - Accent3 3" xfId="102"/>
    <cellStyle name="40% - Accent3 4" xfId="103"/>
    <cellStyle name="40% - Accent3 5" xfId="104"/>
    <cellStyle name="40% - Accent3 6" xfId="105"/>
    <cellStyle name="40% - Accent3 7" xfId="106"/>
    <cellStyle name="40% - Accent3 7 2" xfId="107"/>
    <cellStyle name="40% - Accent3 7 3" xfId="206"/>
    <cellStyle name="40% - Accent4" xfId="33" builtinId="43" customBuiltin="1"/>
    <cellStyle name="40% - Accent4 2" xfId="108"/>
    <cellStyle name="40% - Accent4 3" xfId="109"/>
    <cellStyle name="40% - Accent4 4" xfId="110"/>
    <cellStyle name="40% - Accent4 5" xfId="111"/>
    <cellStyle name="40% - Accent4 6" xfId="112"/>
    <cellStyle name="40% - Accent4 7" xfId="113"/>
    <cellStyle name="40% - Accent4 7 2" xfId="114"/>
    <cellStyle name="40% - Accent4 7 3" xfId="207"/>
    <cellStyle name="40% - Accent5" xfId="37" builtinId="47" customBuiltin="1"/>
    <cellStyle name="40% - Accent5 2" xfId="115"/>
    <cellStyle name="40% - Accent5 3" xfId="116"/>
    <cellStyle name="40% - Accent5 4" xfId="117"/>
    <cellStyle name="40% - Accent5 5" xfId="118"/>
    <cellStyle name="40% - Accent5 6" xfId="119"/>
    <cellStyle name="40% - Accent5 7" xfId="120"/>
    <cellStyle name="40% - Accent5 7 2" xfId="121"/>
    <cellStyle name="40% - Accent5 7 3" xfId="208"/>
    <cellStyle name="40% - Accent6" xfId="41" builtinId="51" customBuiltin="1"/>
    <cellStyle name="40% - Accent6 2" xfId="122"/>
    <cellStyle name="40% - Accent6 3" xfId="123"/>
    <cellStyle name="40% - Accent6 4" xfId="124"/>
    <cellStyle name="40% - Accent6 5" xfId="125"/>
    <cellStyle name="40% - Accent6 6" xfId="126"/>
    <cellStyle name="40% - Accent6 7" xfId="127"/>
    <cellStyle name="40% - Accent6 7 2" xfId="128"/>
    <cellStyle name="40% - Accent6 7 3" xfId="209"/>
    <cellStyle name="60% - Accent1" xfId="22" builtinId="32" customBuiltin="1"/>
    <cellStyle name="60% - Accent1 2" xfId="129"/>
    <cellStyle name="60% - Accent1 3" xfId="130"/>
    <cellStyle name="60% - Accent2" xfId="26" builtinId="36" customBuiltin="1"/>
    <cellStyle name="60% - Accent2 2" xfId="131"/>
    <cellStyle name="60% - Accent2 3" xfId="132"/>
    <cellStyle name="60% - Accent3" xfId="30" builtinId="40" customBuiltin="1"/>
    <cellStyle name="60% - Accent3 2" xfId="133"/>
    <cellStyle name="60% - Accent3 3" xfId="134"/>
    <cellStyle name="60% - Accent4" xfId="34" builtinId="44" customBuiltin="1"/>
    <cellStyle name="60% - Accent4 2" xfId="135"/>
    <cellStyle name="60% - Accent4 3" xfId="136"/>
    <cellStyle name="60% - Accent5" xfId="38" builtinId="48" customBuiltin="1"/>
    <cellStyle name="60% - Accent5 2" xfId="137"/>
    <cellStyle name="60% - Accent5 3" xfId="138"/>
    <cellStyle name="60% - Accent6" xfId="42" builtinId="52" customBuiltin="1"/>
    <cellStyle name="60% - Accent6 2" xfId="139"/>
    <cellStyle name="60% - Accent6 3" xfId="140"/>
    <cellStyle name="Accent1" xfId="19" builtinId="29" customBuiltin="1"/>
    <cellStyle name="Accent1 2" xfId="141"/>
    <cellStyle name="Accent1 3" xfId="142"/>
    <cellStyle name="Accent2" xfId="23" builtinId="33" customBuiltin="1"/>
    <cellStyle name="Accent2 2" xfId="143"/>
    <cellStyle name="Accent2 3" xfId="144"/>
    <cellStyle name="Accent3" xfId="27" builtinId="37" customBuiltin="1"/>
    <cellStyle name="Accent3 2" xfId="145"/>
    <cellStyle name="Accent3 3" xfId="146"/>
    <cellStyle name="Accent4" xfId="31" builtinId="41" customBuiltin="1"/>
    <cellStyle name="Accent4 2" xfId="147"/>
    <cellStyle name="Accent4 3" xfId="148"/>
    <cellStyle name="Accent5" xfId="35" builtinId="45" customBuiltin="1"/>
    <cellStyle name="Accent5 2" xfId="149"/>
    <cellStyle name="Accent5 3" xfId="150"/>
    <cellStyle name="Accent6" xfId="39" builtinId="49" customBuiltin="1"/>
    <cellStyle name="Accent6 2" xfId="151"/>
    <cellStyle name="Accent6 3" xfId="152"/>
    <cellStyle name="Bad" xfId="8" builtinId="27" customBuiltin="1"/>
    <cellStyle name="Bad 2" xfId="153"/>
    <cellStyle name="Bad 3" xfId="154"/>
    <cellStyle name="Calculation" xfId="12" builtinId="22" customBuiltin="1"/>
    <cellStyle name="Calculation 2" xfId="155"/>
    <cellStyle name="Calculation 3" xfId="156"/>
    <cellStyle name="Check Cell" xfId="14" builtinId="23" customBuiltin="1"/>
    <cellStyle name="Check Cell 2" xfId="157"/>
    <cellStyle name="Check Cell 3" xfId="158"/>
    <cellStyle name="Comma" xfId="44" builtinId="3"/>
    <cellStyle name="Explanatory Text" xfId="17" builtinId="53" customBuiltin="1"/>
    <cellStyle name="Explanatory Text 2" xfId="159"/>
    <cellStyle name="Explanatory Text 3" xfId="160"/>
    <cellStyle name="Good" xfId="7" builtinId="26" customBuiltin="1"/>
    <cellStyle name="Good 2" xfId="161"/>
    <cellStyle name="Good 3" xfId="162"/>
    <cellStyle name="Heading 1" xfId="3" builtinId="16" customBuiltin="1"/>
    <cellStyle name="Heading 1 2" xfId="163"/>
    <cellStyle name="Heading 1 3" xfId="164"/>
    <cellStyle name="Heading 2" xfId="4" builtinId="17" customBuiltin="1"/>
    <cellStyle name="Heading 2 2" xfId="165"/>
    <cellStyle name="Heading 2 3" xfId="166"/>
    <cellStyle name="Heading 3" xfId="5" builtinId="18" customBuiltin="1"/>
    <cellStyle name="Heading 3 2" xfId="167"/>
    <cellStyle name="Heading 3 3" xfId="168"/>
    <cellStyle name="Heading 4" xfId="6" builtinId="19" customBuiltin="1"/>
    <cellStyle name="Heading 4 2" xfId="169"/>
    <cellStyle name="Heading 4 3" xfId="170"/>
    <cellStyle name="Hyperlink" xfId="1" builtinId="8"/>
    <cellStyle name="Input" xfId="10" builtinId="20" customBuiltin="1"/>
    <cellStyle name="Input 2" xfId="171"/>
    <cellStyle name="Input 3" xfId="172"/>
    <cellStyle name="Linked Cell" xfId="13" builtinId="24" customBuiltin="1"/>
    <cellStyle name="Linked Cell 2" xfId="173"/>
    <cellStyle name="Linked Cell 3" xfId="174"/>
    <cellStyle name="Neutral" xfId="9" builtinId="28" customBuiltin="1"/>
    <cellStyle name="Neutral 2" xfId="175"/>
    <cellStyle name="Neutral 3" xfId="176"/>
    <cellStyle name="Normal" xfId="0" builtinId="0"/>
    <cellStyle name="Normal 2" xfId="43"/>
    <cellStyle name="Normal 2 2" xfId="177"/>
    <cellStyle name="Normal 2 3" xfId="210"/>
    <cellStyle name="Normal 2 3 2" xfId="214"/>
    <cellStyle name="Normal 2 3 2 2" xfId="216"/>
    <cellStyle name="Normal 2 4" xfId="213"/>
    <cellStyle name="Normal 2 4 2" xfId="215"/>
    <cellStyle name="Normal 3" xfId="178"/>
    <cellStyle name="Normal 4" xfId="179"/>
    <cellStyle name="Normal 5" xfId="180"/>
    <cellStyle name="Normal 6" xfId="181"/>
    <cellStyle name="Normal 7" xfId="182"/>
    <cellStyle name="Normal 7 2" xfId="183"/>
    <cellStyle name="Normal 7 3" xfId="211"/>
    <cellStyle name="Normal 9" xfId="184"/>
    <cellStyle name="Note" xfId="16" builtinId="10" customBuiltin="1"/>
    <cellStyle name="Note 2" xfId="185"/>
    <cellStyle name="Note 3" xfId="186"/>
    <cellStyle name="Note 4" xfId="187"/>
    <cellStyle name="Note 5" xfId="188"/>
    <cellStyle name="Note 6" xfId="189"/>
    <cellStyle name="Note 7" xfId="190"/>
    <cellStyle name="Note 7 2" xfId="191"/>
    <cellStyle name="Note 7 3" xfId="212"/>
    <cellStyle name="Output" xfId="11" builtinId="21" customBuiltin="1"/>
    <cellStyle name="Output 2" xfId="192"/>
    <cellStyle name="Output 3" xfId="193"/>
    <cellStyle name="Title" xfId="2" builtinId="15" customBuiltin="1"/>
    <cellStyle name="Total" xfId="18" builtinId="25" customBuiltin="1"/>
    <cellStyle name="Total 2" xfId="194"/>
    <cellStyle name="Total 3" xfId="195"/>
    <cellStyle name="Warning Text" xfId="15" builtinId="11" customBuiltin="1"/>
    <cellStyle name="Warning Text 2" xfId="196"/>
    <cellStyle name="Warning Text 3" xfId="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4"/>
  <sheetViews>
    <sheetView tabSelected="1" zoomScale="85" zoomScaleNormal="85" workbookViewId="0">
      <selection activeCell="A94" sqref="A94"/>
    </sheetView>
  </sheetViews>
  <sheetFormatPr defaultRowHeight="15" x14ac:dyDescent="0.25"/>
  <cols>
    <col min="1" max="1" width="22.85546875" customWidth="1"/>
    <col min="2" max="2" width="14.85546875" customWidth="1"/>
    <col min="3" max="3" width="9.85546875" bestFit="1" customWidth="1"/>
    <col min="6" max="6" width="54.5703125" customWidth="1"/>
  </cols>
  <sheetData>
    <row r="1" spans="1:6" x14ac:dyDescent="0.25">
      <c r="A1" s="1" t="s">
        <v>41</v>
      </c>
    </row>
    <row r="3" spans="1:6" x14ac:dyDescent="0.25">
      <c r="A3" s="13" t="s">
        <v>56</v>
      </c>
      <c r="B3" s="14">
        <v>41745</v>
      </c>
      <c r="F3" s="35"/>
    </row>
    <row r="4" spans="1:6" x14ac:dyDescent="0.25">
      <c r="A4" s="15" t="s">
        <v>55</v>
      </c>
      <c r="B4" s="16">
        <v>41733</v>
      </c>
    </row>
    <row r="9" spans="1:6" x14ac:dyDescent="0.25">
      <c r="A9" t="s">
        <v>42</v>
      </c>
    </row>
    <row r="11" spans="1:6" x14ac:dyDescent="0.25">
      <c r="A11" s="1" t="s">
        <v>43</v>
      </c>
    </row>
    <row r="13" spans="1:6" x14ac:dyDescent="0.25">
      <c r="A13" s="2" t="s">
        <v>44</v>
      </c>
    </row>
    <row r="14" spans="1:6" x14ac:dyDescent="0.25">
      <c r="A14" s="2" t="s">
        <v>45</v>
      </c>
    </row>
    <row r="16" spans="1:6" x14ac:dyDescent="0.25">
      <c r="A16" s="2" t="s">
        <v>53</v>
      </c>
    </row>
    <row r="17" spans="1:1" x14ac:dyDescent="0.25">
      <c r="A17" s="2" t="s">
        <v>57</v>
      </c>
    </row>
    <row r="19" spans="1:1" x14ac:dyDescent="0.25">
      <c r="A19" s="2" t="s">
        <v>58</v>
      </c>
    </row>
    <row r="20" spans="1:1" x14ac:dyDescent="0.25">
      <c r="A20" s="2" t="s">
        <v>59</v>
      </c>
    </row>
    <row r="22" spans="1:1" x14ac:dyDescent="0.25">
      <c r="A22" s="1" t="s">
        <v>46</v>
      </c>
    </row>
    <row r="24" spans="1:1" x14ac:dyDescent="0.25">
      <c r="A24" s="3" t="s">
        <v>47</v>
      </c>
    </row>
    <row r="26" spans="1:1" x14ac:dyDescent="0.25">
      <c r="A26" s="2" t="s">
        <v>109</v>
      </c>
    </row>
    <row r="27" spans="1:1" x14ac:dyDescent="0.25">
      <c r="A27" s="2" t="s">
        <v>78</v>
      </c>
    </row>
    <row r="28" spans="1:1" x14ac:dyDescent="0.25">
      <c r="A28" s="2" t="s">
        <v>79</v>
      </c>
    </row>
    <row r="29" spans="1:1" x14ac:dyDescent="0.25">
      <c r="A29" s="2" t="s">
        <v>108</v>
      </c>
    </row>
    <row r="30" spans="1:1" x14ac:dyDescent="0.25">
      <c r="A30" s="2" t="s">
        <v>80</v>
      </c>
    </row>
    <row r="32" spans="1:1" x14ac:dyDescent="0.25">
      <c r="A32" s="2" t="s">
        <v>88</v>
      </c>
    </row>
    <row r="33" spans="1:1" x14ac:dyDescent="0.25">
      <c r="A33" s="2" t="s">
        <v>89</v>
      </c>
    </row>
    <row r="34" spans="1:1" x14ac:dyDescent="0.25">
      <c r="A34" s="2" t="s">
        <v>90</v>
      </c>
    </row>
    <row r="35" spans="1:1" x14ac:dyDescent="0.25">
      <c r="A35" s="2" t="s">
        <v>107</v>
      </c>
    </row>
    <row r="36" spans="1:1" x14ac:dyDescent="0.25">
      <c r="A36" s="2" t="s">
        <v>87</v>
      </c>
    </row>
    <row r="38" spans="1:1" x14ac:dyDescent="0.25">
      <c r="A38" s="2" t="s">
        <v>91</v>
      </c>
    </row>
    <row r="39" spans="1:1" x14ac:dyDescent="0.25">
      <c r="A39" s="2" t="s">
        <v>92</v>
      </c>
    </row>
    <row r="40" spans="1:1" x14ac:dyDescent="0.25">
      <c r="A40" s="2" t="s">
        <v>93</v>
      </c>
    </row>
    <row r="41" spans="1:1" x14ac:dyDescent="0.25">
      <c r="A41" s="2" t="s">
        <v>94</v>
      </c>
    </row>
    <row r="42" spans="1:1" x14ac:dyDescent="0.25">
      <c r="A42" s="2" t="s">
        <v>95</v>
      </c>
    </row>
    <row r="43" spans="1:1" x14ac:dyDescent="0.25">
      <c r="A43" s="2"/>
    </row>
    <row r="44" spans="1:1" x14ac:dyDescent="0.25">
      <c r="A44" s="3" t="s">
        <v>60</v>
      </c>
    </row>
    <row r="46" spans="1:1" x14ac:dyDescent="0.25">
      <c r="A46" s="2" t="s">
        <v>99</v>
      </c>
    </row>
    <row r="47" spans="1:1" x14ac:dyDescent="0.25">
      <c r="A47" s="2" t="s">
        <v>98</v>
      </c>
    </row>
    <row r="48" spans="1:1" x14ac:dyDescent="0.25">
      <c r="A48" s="2" t="s">
        <v>97</v>
      </c>
    </row>
    <row r="49" spans="1:1" x14ac:dyDescent="0.25">
      <c r="A49" s="2" t="s">
        <v>115</v>
      </c>
    </row>
    <row r="50" spans="1:1" x14ac:dyDescent="0.25">
      <c r="A50" s="2" t="s">
        <v>96</v>
      </c>
    </row>
    <row r="52" spans="1:1" x14ac:dyDescent="0.25">
      <c r="A52" s="2" t="s">
        <v>111</v>
      </c>
    </row>
    <row r="53" spans="1:1" x14ac:dyDescent="0.25">
      <c r="A53" s="2" t="s">
        <v>112</v>
      </c>
    </row>
    <row r="54" spans="1:1" x14ac:dyDescent="0.25">
      <c r="A54" s="2" t="s">
        <v>113</v>
      </c>
    </row>
    <row r="55" spans="1:1" x14ac:dyDescent="0.25">
      <c r="A55" s="2" t="s">
        <v>114</v>
      </c>
    </row>
    <row r="56" spans="1:1" x14ac:dyDescent="0.25">
      <c r="A56" s="2" t="s">
        <v>110</v>
      </c>
    </row>
    <row r="58" spans="1:1" x14ac:dyDescent="0.25">
      <c r="A58" s="2" t="s">
        <v>123</v>
      </c>
    </row>
    <row r="59" spans="1:1" x14ac:dyDescent="0.25">
      <c r="A59" s="2" t="s">
        <v>122</v>
      </c>
    </row>
    <row r="60" spans="1:1" x14ac:dyDescent="0.25">
      <c r="A60" s="2" t="s">
        <v>121</v>
      </c>
    </row>
    <row r="61" spans="1:1" x14ac:dyDescent="0.25">
      <c r="A61" s="2" t="s">
        <v>120</v>
      </c>
    </row>
    <row r="62" spans="1:1" x14ac:dyDescent="0.25">
      <c r="A62" s="2" t="s">
        <v>119</v>
      </c>
    </row>
    <row r="64" spans="1:1" x14ac:dyDescent="0.25">
      <c r="A64" s="3" t="s">
        <v>48</v>
      </c>
    </row>
    <row r="66" spans="1:1" x14ac:dyDescent="0.25">
      <c r="A66" s="2" t="s">
        <v>149</v>
      </c>
    </row>
    <row r="67" spans="1:1" x14ac:dyDescent="0.25">
      <c r="A67" s="2" t="s">
        <v>129</v>
      </c>
    </row>
    <row r="68" spans="1:1" x14ac:dyDescent="0.25">
      <c r="A68" s="2" t="s">
        <v>130</v>
      </c>
    </row>
    <row r="69" spans="1:1" x14ac:dyDescent="0.25">
      <c r="A69" s="2" t="s">
        <v>131</v>
      </c>
    </row>
    <row r="70" spans="1:1" x14ac:dyDescent="0.25">
      <c r="A70" s="2" t="s">
        <v>132</v>
      </c>
    </row>
    <row r="72" spans="1:1" x14ac:dyDescent="0.25">
      <c r="A72" s="2" t="s">
        <v>148</v>
      </c>
    </row>
    <row r="73" spans="1:1" x14ac:dyDescent="0.25">
      <c r="A73" s="2" t="s">
        <v>150</v>
      </c>
    </row>
    <row r="74" spans="1:1" x14ac:dyDescent="0.25">
      <c r="A74" s="2" t="s">
        <v>151</v>
      </c>
    </row>
    <row r="75" spans="1:1" x14ac:dyDescent="0.25">
      <c r="A75" s="2" t="s">
        <v>152</v>
      </c>
    </row>
    <row r="76" spans="1:1" x14ac:dyDescent="0.25">
      <c r="A76" s="2" t="s">
        <v>147</v>
      </c>
    </row>
    <row r="78" spans="1:1" x14ac:dyDescent="0.25">
      <c r="A78" s="2" t="s">
        <v>154</v>
      </c>
    </row>
    <row r="79" spans="1:1" x14ac:dyDescent="0.25">
      <c r="A79" s="2" t="s">
        <v>155</v>
      </c>
    </row>
    <row r="80" spans="1:1" x14ac:dyDescent="0.25">
      <c r="A80" s="2" t="s">
        <v>156</v>
      </c>
    </row>
    <row r="81" spans="1:1" x14ac:dyDescent="0.25">
      <c r="A81" s="2" t="s">
        <v>157</v>
      </c>
    </row>
    <row r="82" spans="1:1" x14ac:dyDescent="0.25">
      <c r="A82" s="2" t="s">
        <v>153</v>
      </c>
    </row>
    <row r="84" spans="1:1" x14ac:dyDescent="0.25">
      <c r="A84" s="3" t="s">
        <v>49</v>
      </c>
    </row>
    <row r="86" spans="1:1" x14ac:dyDescent="0.25">
      <c r="A86" s="2" t="s">
        <v>61</v>
      </c>
    </row>
    <row r="88" spans="1:1" x14ac:dyDescent="0.25">
      <c r="A88" s="3" t="s">
        <v>51</v>
      </c>
    </row>
    <row r="90" spans="1:1" x14ac:dyDescent="0.25">
      <c r="A90" s="2" t="s">
        <v>50</v>
      </c>
    </row>
    <row r="92" spans="1:1" x14ac:dyDescent="0.25">
      <c r="A92" s="12" t="s">
        <v>54</v>
      </c>
    </row>
    <row r="94" spans="1:1" x14ac:dyDescent="0.25">
      <c r="A94" s="2" t="s">
        <v>62</v>
      </c>
    </row>
  </sheetData>
  <hyperlinks>
    <hyperlink ref="A13" location="'1'!A1" display="1. Gross Notional Outstanding by Cleared Status"/>
    <hyperlink ref="A14" location="'2'!A1" display="2. Gross Notional Outstanding by Participant Type"/>
    <hyperlink ref="A16" location="'3'!A1" display="3. Transaction Ticket Volume by Cleared Status"/>
    <hyperlink ref="A17" location="'4'!A1" display="4. Transaction Ticket Volume by Participant Type"/>
    <hyperlink ref="A19" location="'5'!A1" display="5. Transaction Dollar Volume by Cleared Status"/>
    <hyperlink ref="A20" location="'6'!A1" display="6. Transaction Dollar Volume by Participant Type"/>
    <hyperlink ref="A26" location="'7a'!A1" display="7a. Gross Notional Outstanding -  Product Type - Cleared Status"/>
    <hyperlink ref="A27" location="'7b'!A1" display="7b. Gross Notional Outstanding - Product Type - Currency"/>
    <hyperlink ref="A28" location="'7c'!A1" display="7c. Gross Notional Outstanding - Product Type - Tenor"/>
    <hyperlink ref="A32" location="'8a'!A1" display="8a. Transaction Ticket Volume - Product Type - Cleared Status"/>
    <hyperlink ref="A33" location="'8b'!A1" display="8b. Transaction Ticket Volume - Product Type - Currency"/>
    <hyperlink ref="A34" location="'8c'!A1" display="8c. Transaction Ticket Volume - Product Type - Tenor"/>
    <hyperlink ref="A38" location="'9a'!A1" display="9a. Transaction Dollar Volume - Product Type - Cleared Status"/>
    <hyperlink ref="A39" location="'9b'!A1" display="9b. Transaction Dollar Volume - Product Type - Currency"/>
    <hyperlink ref="A40" location="'9c'!A1" display="9c. Transaction Dollar Volume - Product Type - Tenor"/>
    <hyperlink ref="A66" location="'13a'!A1" display="13a. Gross Notional Outstanding - Product - Cleared Status"/>
    <hyperlink ref="A67" location="'13b'!A1" display="13b. Gross Notional Outstanding - Product Type - Grade"/>
    <hyperlink ref="A72" location="'14a'!A1" display="14a. Transaction Ticket Volume - Product Type - Cleared Status"/>
    <hyperlink ref="A73" location="'14b'!A1" display="14b. Transaction Ticket Volume - Product Type - Grade"/>
    <hyperlink ref="A78" location="'15a'!A1" display="15a. Transaction Dollar Volume - Product Type - Cleared Status"/>
    <hyperlink ref="A79" location="'15b'!A1" display="15b. Transaction Dollar Volume - Product Type - Grade"/>
    <hyperlink ref="A86" location="'16'!A1" display="16. Gross Notional Outstanding"/>
    <hyperlink ref="A90" location="'17'!A1" display="17. Gross Notional Outstanding"/>
    <hyperlink ref="A46" location="'10a'!A1" display="10a. Gross Notional Outstanding -  Product Type - Cleared Status"/>
    <hyperlink ref="A47" location="'10b'!A1" display="10b. Gross Notional Outstanding - Product Type - Currency"/>
    <hyperlink ref="A48" location="'10c'!A1" display="10c. Gross Notional Outstanding - Product Type - Tenor"/>
    <hyperlink ref="A52" location="'11a'!A1" display="11a. Transaction Ticket Volume - Product Type - Cleared Status"/>
    <hyperlink ref="A53" location="'11b'!A1" display="11b. Transaction Ticket Volume - Product Type - Currency"/>
    <hyperlink ref="A54" location="'11c'!A1" display="11c. Transaction Ticket Volume - Product Type - Tenor"/>
    <hyperlink ref="A58" location="'12a'!A1" display="12a. Transaction Dollar Volume - Product Type - Cleared Status"/>
    <hyperlink ref="A59" location="'12b'!A1" display="12b. Transaction Dollar Volume - Product Type - Currency"/>
    <hyperlink ref="A60" location="'12c'!A1" display="12c. Transaction Dollar Volume - Product Type - Tenor"/>
    <hyperlink ref="A94" location="'18'!A1" display="18. Gross Notional Outstanding"/>
    <hyperlink ref="A29" location="'7d'!A1" display="7d. Gross Notional Outstanding - Product Type - Participant Type"/>
    <hyperlink ref="A30" location="'7e'!A1" display="7e. Gross Notional Outstanding - Notes"/>
    <hyperlink ref="A49" location="'10d'!A1" display="10d. Gross Notional Outstanding - Product Type - Participant Type"/>
    <hyperlink ref="A50" location="'10e'!A1" display="10e. Gross Notional Outstanding - Notes"/>
    <hyperlink ref="A35" location="'8d'!A1" display="8d. Transaction Ticket Volume - Product Type - Participant Type"/>
    <hyperlink ref="A36" location="'8e'!A1" display="8e. Transaction Ticket Volume - Notes"/>
    <hyperlink ref="A55" location="'11d'!A1" display="11d. Transaction Ticket Volume - Product Type - Participant Type - Cleared Status"/>
    <hyperlink ref="A56" location="'11e'!A1" display="11e. Transaction Ticket Volume - Notes"/>
    <hyperlink ref="A41" location="'9d'!A1" display="9d. Transaction Dollar Volume - Product Type - Participant Type"/>
    <hyperlink ref="A42" location="'9e'!A1" display="9e. Transaction Dollar Volume - Notes"/>
    <hyperlink ref="A61" location="'12d'!A1" display="12d. Transaction Dollar Volume - Product Type - Participant Type - Cleared Status"/>
    <hyperlink ref="A62" location="'12e'!A1" display="12e. Transaction Dollar Volume - Notes"/>
    <hyperlink ref="A68" location="'13c'!A1" display="13c. Gross Notional Outstanding - Product Type - Participant Type - Cleared Status"/>
    <hyperlink ref="A69" location="'13d'!A1" display="13d. Gross Notional Outstanding - Product Type -Participant Type - Grade"/>
    <hyperlink ref="A70" location="'13e'!A1" display="13e. Gross Notional Outstanding - Notes"/>
    <hyperlink ref="A74" location="'14c'!A1" display="14c. Transaction Ticket Volume - Product Type - Participant Type - Cleared Status"/>
    <hyperlink ref="A75" location="'14d'!A1" display="14d. Transaction Ticket Volume - Product Type - Participant Type - Grade"/>
    <hyperlink ref="A76" location="'14e'!A1" display="14e. Transaction Ticket Volume - Notes"/>
    <hyperlink ref="A80" location="'15c'!A1" display="15c. Transaction Dollar Volume - Product Type - Participant Type - Cleared Status"/>
    <hyperlink ref="A81" location="'15d'!A1" display="15d. Transaction Dollar Volume - Product Type - Participant Type - Grade"/>
    <hyperlink ref="A82" location="'15e'!A1" display="15e. Transaction Dollar Volume - Notes"/>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G16" sqref="G16"/>
    </sheetView>
  </sheetViews>
  <sheetFormatPr defaultRowHeight="15" x14ac:dyDescent="0.25"/>
  <cols>
    <col min="1" max="1" width="20.7109375" customWidth="1"/>
    <col min="2" max="5" width="11" bestFit="1" customWidth="1"/>
    <col min="6" max="6" width="12" bestFit="1" customWidth="1"/>
    <col min="7" max="8" width="11" customWidth="1"/>
    <col min="9" max="9" width="10" customWidth="1"/>
    <col min="10" max="10" width="12" bestFit="1" customWidth="1"/>
  </cols>
  <sheetData>
    <row r="1" spans="1:10" ht="15.75" x14ac:dyDescent="0.25">
      <c r="A1" s="78" t="s">
        <v>63</v>
      </c>
      <c r="B1" s="37" t="s">
        <v>72</v>
      </c>
      <c r="C1" s="37" t="s">
        <v>27</v>
      </c>
      <c r="D1" s="37" t="s">
        <v>28</v>
      </c>
      <c r="E1" s="37" t="s">
        <v>29</v>
      </c>
      <c r="F1" s="37" t="s">
        <v>30</v>
      </c>
      <c r="G1" s="37" t="s">
        <v>31</v>
      </c>
      <c r="H1" s="37" t="s">
        <v>73</v>
      </c>
      <c r="I1" s="37" t="s">
        <v>74</v>
      </c>
      <c r="J1" s="8" t="s">
        <v>8</v>
      </c>
    </row>
    <row r="2" spans="1:10" x14ac:dyDescent="0.25">
      <c r="A2" s="18" t="s">
        <v>32</v>
      </c>
      <c r="B2" s="67">
        <v>1364589</v>
      </c>
      <c r="C2" s="67">
        <v>984273</v>
      </c>
      <c r="D2" s="67">
        <v>2065130</v>
      </c>
      <c r="E2" s="67">
        <v>2578256</v>
      </c>
      <c r="F2" s="67">
        <v>3546289</v>
      </c>
      <c r="G2" s="67">
        <v>1728897</v>
      </c>
      <c r="H2" s="67">
        <v>1253471</v>
      </c>
      <c r="I2" s="67">
        <v>85340</v>
      </c>
      <c r="J2" s="67">
        <v>13606247</v>
      </c>
    </row>
    <row r="3" spans="1:10" x14ac:dyDescent="0.25">
      <c r="A3" s="17" t="s">
        <v>65</v>
      </c>
      <c r="B3" s="67">
        <v>10584977</v>
      </c>
      <c r="C3" s="67">
        <v>8098742</v>
      </c>
      <c r="D3" s="67">
        <v>15982470</v>
      </c>
      <c r="E3" s="67">
        <v>29193549</v>
      </c>
      <c r="F3" s="67">
        <v>62250768</v>
      </c>
      <c r="G3" s="67">
        <v>40561951</v>
      </c>
      <c r="H3" s="67">
        <v>19775703</v>
      </c>
      <c r="I3" s="67">
        <v>1982116</v>
      </c>
      <c r="J3" s="67">
        <v>188430276</v>
      </c>
    </row>
    <row r="4" spans="1:10" x14ac:dyDescent="0.25">
      <c r="A4" s="18" t="s">
        <v>15</v>
      </c>
      <c r="B4" s="67">
        <v>25700426</v>
      </c>
      <c r="C4" s="67">
        <v>12997190</v>
      </c>
      <c r="D4" s="67">
        <v>12978305</v>
      </c>
      <c r="E4" s="67">
        <v>3475554</v>
      </c>
      <c r="F4" s="67">
        <v>175612</v>
      </c>
      <c r="G4" s="67">
        <v>0</v>
      </c>
      <c r="H4" s="67">
        <v>0</v>
      </c>
      <c r="I4" s="67">
        <v>0</v>
      </c>
      <c r="J4" s="67">
        <v>55327086</v>
      </c>
    </row>
    <row r="5" spans="1:10" x14ac:dyDescent="0.25">
      <c r="A5" s="18" t="s">
        <v>18</v>
      </c>
      <c r="B5" s="67">
        <v>18385701</v>
      </c>
      <c r="C5" s="67">
        <v>7282419</v>
      </c>
      <c r="D5" s="67">
        <v>9466445</v>
      </c>
      <c r="E5" s="67">
        <v>5245521</v>
      </c>
      <c r="F5" s="67">
        <v>2069975</v>
      </c>
      <c r="G5" s="67">
        <v>442097</v>
      </c>
      <c r="H5" s="67">
        <v>234160</v>
      </c>
      <c r="I5" s="67">
        <v>19637</v>
      </c>
      <c r="J5" s="67">
        <v>43145954</v>
      </c>
    </row>
    <row r="6" spans="1:10" x14ac:dyDescent="0.25">
      <c r="A6" s="18" t="s">
        <v>21</v>
      </c>
      <c r="B6" s="67">
        <v>3350030</v>
      </c>
      <c r="C6" s="67">
        <v>1932917</v>
      </c>
      <c r="D6" s="67">
        <v>3584332</v>
      </c>
      <c r="E6" s="67">
        <v>3964483</v>
      </c>
      <c r="F6" s="67">
        <v>4463875</v>
      </c>
      <c r="G6" s="67">
        <v>2226526</v>
      </c>
      <c r="H6" s="67">
        <v>1002342</v>
      </c>
      <c r="I6" s="67">
        <v>14693</v>
      </c>
      <c r="J6" s="67">
        <v>20539199</v>
      </c>
    </row>
    <row r="7" spans="1:10" x14ac:dyDescent="0.25">
      <c r="A7" s="18" t="s">
        <v>66</v>
      </c>
      <c r="B7" s="67">
        <v>1309714</v>
      </c>
      <c r="C7" s="67">
        <v>759147</v>
      </c>
      <c r="D7" s="67">
        <v>1449531</v>
      </c>
      <c r="E7" s="67">
        <v>2261438</v>
      </c>
      <c r="F7" s="67">
        <v>4873099</v>
      </c>
      <c r="G7" s="67">
        <v>3916873</v>
      </c>
      <c r="H7" s="67">
        <v>2257549</v>
      </c>
      <c r="I7" s="67">
        <v>191994</v>
      </c>
      <c r="J7" s="67">
        <v>17019343</v>
      </c>
    </row>
    <row r="8" spans="1:10" x14ac:dyDescent="0.25">
      <c r="A8" s="22" t="s">
        <v>8</v>
      </c>
      <c r="B8" s="63">
        <v>60695437</v>
      </c>
      <c r="C8" s="63">
        <v>32054688</v>
      </c>
      <c r="D8" s="63">
        <v>45526213</v>
      </c>
      <c r="E8" s="63">
        <v>46718801</v>
      </c>
      <c r="F8" s="63">
        <v>77379618</v>
      </c>
      <c r="G8" s="63">
        <v>48876344</v>
      </c>
      <c r="H8" s="63">
        <v>24523225</v>
      </c>
      <c r="I8" s="63">
        <v>2293780</v>
      </c>
      <c r="J8" s="63">
        <v>338068105</v>
      </c>
    </row>
    <row r="9" spans="1:10" ht="24" customHeight="1" x14ac:dyDescent="0.25">
      <c r="A9" s="108" t="s">
        <v>71</v>
      </c>
      <c r="B9" s="109"/>
      <c r="C9" s="109"/>
      <c r="D9" s="109"/>
      <c r="E9" s="109"/>
      <c r="F9" s="109"/>
      <c r="G9" s="109"/>
      <c r="H9" s="109"/>
      <c r="I9" s="109"/>
      <c r="J9" s="110"/>
    </row>
    <row r="10" spans="1:10" ht="15" customHeight="1" x14ac:dyDescent="0.25"/>
    <row r="11" spans="1:10" ht="15" customHeight="1" x14ac:dyDescent="0.25"/>
    <row r="12" spans="1:10" ht="18" customHeight="1" x14ac:dyDescent="0.25"/>
    <row r="13" spans="1:10" ht="15" customHeight="1" x14ac:dyDescent="0.25"/>
  </sheetData>
  <mergeCells count="1">
    <mergeCell ref="A9:J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activeCell="A8" sqref="A1:E8"/>
    </sheetView>
  </sheetViews>
  <sheetFormatPr defaultRowHeight="15" x14ac:dyDescent="0.25"/>
  <cols>
    <col min="1" max="1" width="24.7109375" customWidth="1"/>
    <col min="2" max="5" width="12.7109375" customWidth="1"/>
    <col min="7" max="7" width="12.5703125" bestFit="1" customWidth="1"/>
  </cols>
  <sheetData>
    <row r="1" spans="1:7" ht="15.75" x14ac:dyDescent="0.25">
      <c r="A1" s="23"/>
      <c r="B1" s="111" t="s">
        <v>75</v>
      </c>
      <c r="C1" s="111"/>
      <c r="D1" s="111" t="s">
        <v>76</v>
      </c>
      <c r="E1" s="111"/>
    </row>
    <row r="2" spans="1:7" x14ac:dyDescent="0.25">
      <c r="A2" s="78" t="s">
        <v>63</v>
      </c>
      <c r="B2" s="78" t="s">
        <v>64</v>
      </c>
      <c r="C2" s="78" t="s">
        <v>1</v>
      </c>
      <c r="D2" s="78" t="s">
        <v>3</v>
      </c>
      <c r="E2" s="78" t="s">
        <v>1</v>
      </c>
    </row>
    <row r="3" spans="1:7" x14ac:dyDescent="0.25">
      <c r="A3" s="17" t="s">
        <v>65</v>
      </c>
      <c r="B3" s="72">
        <v>212571199</v>
      </c>
      <c r="C3" s="72">
        <v>93137242</v>
      </c>
      <c r="D3" s="72">
        <v>25406549</v>
      </c>
      <c r="E3" s="72">
        <v>45745562</v>
      </c>
    </row>
    <row r="4" spans="1:7" x14ac:dyDescent="0.25">
      <c r="A4" s="18" t="s">
        <v>15</v>
      </c>
      <c r="B4" s="72">
        <v>89690618</v>
      </c>
      <c r="C4" s="72">
        <v>12959327</v>
      </c>
      <c r="D4" s="72">
        <v>5411583</v>
      </c>
      <c r="E4" s="72">
        <v>2592645</v>
      </c>
    </row>
    <row r="5" spans="1:7" x14ac:dyDescent="0.25">
      <c r="A5" s="18" t="s">
        <v>18</v>
      </c>
      <c r="B5" s="72">
        <v>56284311</v>
      </c>
      <c r="C5" s="72">
        <v>14394836</v>
      </c>
      <c r="D5" s="72">
        <v>9715438</v>
      </c>
      <c r="E5" s="72">
        <v>5897322</v>
      </c>
    </row>
    <row r="6" spans="1:7" x14ac:dyDescent="0.25">
      <c r="A6" s="18" t="s">
        <v>66</v>
      </c>
      <c r="B6" s="72">
        <v>12153688</v>
      </c>
      <c r="C6" s="72">
        <v>67774470</v>
      </c>
      <c r="D6" s="72">
        <v>824667</v>
      </c>
      <c r="E6" s="72">
        <v>21576753</v>
      </c>
    </row>
    <row r="7" spans="1:7" x14ac:dyDescent="0.25">
      <c r="A7" s="22" t="s">
        <v>8</v>
      </c>
      <c r="B7" s="64">
        <v>370699816</v>
      </c>
      <c r="C7" s="64">
        <v>188265875</v>
      </c>
      <c r="D7" s="64">
        <v>41358237</v>
      </c>
      <c r="E7" s="64">
        <v>75812282</v>
      </c>
      <c r="G7" s="21"/>
    </row>
    <row r="8" spans="1:7" ht="33.75" customHeight="1" x14ac:dyDescent="0.25">
      <c r="A8" s="106" t="s">
        <v>77</v>
      </c>
      <c r="B8" s="106"/>
      <c r="C8" s="106"/>
      <c r="D8" s="106"/>
      <c r="E8" s="106"/>
    </row>
  </sheetData>
  <mergeCells count="3">
    <mergeCell ref="B1:C1"/>
    <mergeCell ref="D1:E1"/>
    <mergeCell ref="A8:E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H7" sqref="H7"/>
    </sheetView>
  </sheetViews>
  <sheetFormatPr defaultRowHeight="15" x14ac:dyDescent="0.25"/>
  <cols>
    <col min="1" max="1" width="24.7109375" customWidth="1"/>
    <col min="2" max="4" width="14.7109375" customWidth="1"/>
  </cols>
  <sheetData>
    <row r="1" spans="1:4" ht="73.5" customHeight="1" x14ac:dyDescent="0.25">
      <c r="A1" s="106" t="s">
        <v>212</v>
      </c>
      <c r="B1" s="106"/>
      <c r="C1" s="106"/>
      <c r="D1" s="106"/>
    </row>
    <row r="2" spans="1:4" ht="22.5" customHeight="1" x14ac:dyDescent="0.25">
      <c r="A2" s="106" t="s">
        <v>81</v>
      </c>
      <c r="B2" s="106"/>
      <c r="C2" s="106"/>
      <c r="D2" s="106"/>
    </row>
    <row r="3" spans="1:4" ht="18.75" customHeight="1" x14ac:dyDescent="0.25">
      <c r="A3" s="106" t="s">
        <v>82</v>
      </c>
      <c r="B3" s="106"/>
      <c r="C3" s="106"/>
      <c r="D3" s="106"/>
    </row>
    <row r="4" spans="1:4" ht="18.75" customHeight="1" x14ac:dyDescent="0.25">
      <c r="A4" s="112" t="s">
        <v>83</v>
      </c>
      <c r="B4" s="113"/>
      <c r="C4" s="113"/>
      <c r="D4" s="113"/>
    </row>
    <row r="5" spans="1:4" ht="18.75" customHeight="1" x14ac:dyDescent="0.25">
      <c r="A5" s="106" t="s">
        <v>84</v>
      </c>
      <c r="B5" s="106"/>
      <c r="C5" s="106"/>
      <c r="D5" s="106"/>
    </row>
    <row r="6" spans="1:4" ht="18" customHeight="1" x14ac:dyDescent="0.25">
      <c r="A6" s="106" t="s">
        <v>85</v>
      </c>
      <c r="B6" s="106"/>
      <c r="C6" s="106"/>
      <c r="D6" s="106"/>
    </row>
    <row r="7" spans="1:4" ht="22.5" customHeight="1" x14ac:dyDescent="0.25">
      <c r="A7" s="106" t="s">
        <v>86</v>
      </c>
      <c r="B7" s="106"/>
      <c r="C7" s="106"/>
      <c r="D7" s="106"/>
    </row>
    <row r="8" spans="1:4" ht="33.75" customHeight="1" x14ac:dyDescent="0.25">
      <c r="A8" s="107" t="s">
        <v>12</v>
      </c>
      <c r="B8" s="107"/>
      <c r="C8" s="107"/>
      <c r="D8" s="107"/>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election activeCell="D12" sqref="A1:D12"/>
    </sheetView>
  </sheetViews>
  <sheetFormatPr defaultRowHeight="15" x14ac:dyDescent="0.25"/>
  <cols>
    <col min="1" max="1" width="24.7109375" customWidth="1"/>
    <col min="2" max="4" width="14.7109375" customWidth="1"/>
  </cols>
  <sheetData>
    <row r="1" spans="1:4" x14ac:dyDescent="0.25">
      <c r="A1" s="78" t="s">
        <v>63</v>
      </c>
      <c r="B1" s="78" t="s">
        <v>64</v>
      </c>
      <c r="C1" s="24" t="s">
        <v>1</v>
      </c>
      <c r="D1" s="24" t="s">
        <v>8</v>
      </c>
    </row>
    <row r="2" spans="1:4" x14ac:dyDescent="0.25">
      <c r="A2" s="17" t="s">
        <v>32</v>
      </c>
      <c r="B2" s="56">
        <v>30</v>
      </c>
      <c r="C2" s="56">
        <v>113</v>
      </c>
      <c r="D2" s="56">
        <v>143</v>
      </c>
    </row>
    <row r="3" spans="1:4" x14ac:dyDescent="0.25">
      <c r="A3" s="17" t="s">
        <v>19</v>
      </c>
      <c r="B3" s="56">
        <v>0</v>
      </c>
      <c r="C3" s="56">
        <v>236</v>
      </c>
      <c r="D3" s="56">
        <v>236</v>
      </c>
    </row>
    <row r="4" spans="1:4" x14ac:dyDescent="0.25">
      <c r="A4" s="17" t="s">
        <v>20</v>
      </c>
      <c r="B4" s="74">
        <v>0</v>
      </c>
      <c r="C4" s="74">
        <v>0</v>
      </c>
      <c r="D4" s="56">
        <v>0</v>
      </c>
    </row>
    <row r="5" spans="1:4" x14ac:dyDescent="0.25">
      <c r="A5" s="17" t="s">
        <v>16</v>
      </c>
      <c r="B5" s="74">
        <v>0</v>
      </c>
      <c r="C5" s="74">
        <v>0</v>
      </c>
      <c r="D5" s="56">
        <v>0</v>
      </c>
    </row>
    <row r="6" spans="1:4" x14ac:dyDescent="0.25">
      <c r="A6" s="17" t="s">
        <v>105</v>
      </c>
      <c r="B6" s="56">
        <v>0</v>
      </c>
      <c r="C6" s="56">
        <v>7</v>
      </c>
      <c r="D6" s="56">
        <v>7</v>
      </c>
    </row>
    <row r="7" spans="1:4" x14ac:dyDescent="0.25">
      <c r="A7" s="17" t="s">
        <v>65</v>
      </c>
      <c r="B7" s="56">
        <v>15177</v>
      </c>
      <c r="C7" s="56">
        <v>3570</v>
      </c>
      <c r="D7" s="56">
        <v>18747</v>
      </c>
    </row>
    <row r="8" spans="1:4" x14ac:dyDescent="0.25">
      <c r="A8" s="17" t="s">
        <v>15</v>
      </c>
      <c r="B8" s="56">
        <v>1057</v>
      </c>
      <c r="C8" s="56">
        <v>245</v>
      </c>
      <c r="D8" s="56">
        <v>1302</v>
      </c>
    </row>
    <row r="9" spans="1:4" x14ac:dyDescent="0.25">
      <c r="A9" s="17" t="s">
        <v>17</v>
      </c>
      <c r="B9" s="56">
        <v>0</v>
      </c>
      <c r="C9" s="56">
        <v>217</v>
      </c>
      <c r="D9" s="56">
        <v>217</v>
      </c>
    </row>
    <row r="10" spans="1:4" x14ac:dyDescent="0.25">
      <c r="A10" s="17" t="s">
        <v>18</v>
      </c>
      <c r="B10" s="56">
        <v>84</v>
      </c>
      <c r="C10" s="56">
        <v>192</v>
      </c>
      <c r="D10" s="56">
        <v>276</v>
      </c>
    </row>
    <row r="11" spans="1:4" x14ac:dyDescent="0.25">
      <c r="A11" s="17" t="s">
        <v>21</v>
      </c>
      <c r="B11" s="56">
        <v>0</v>
      </c>
      <c r="C11" s="56">
        <v>1665</v>
      </c>
      <c r="D11" s="56">
        <v>1665</v>
      </c>
    </row>
    <row r="12" spans="1:4" x14ac:dyDescent="0.25">
      <c r="A12" s="25" t="s">
        <v>8</v>
      </c>
      <c r="B12" s="75">
        <v>16348</v>
      </c>
      <c r="C12" s="75">
        <v>6245</v>
      </c>
      <c r="D12" s="75">
        <v>22593</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workbookViewId="0">
      <selection activeCell="D15" sqref="D15"/>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78" t="s">
        <v>63</v>
      </c>
      <c r="B1" s="37" t="s">
        <v>25</v>
      </c>
      <c r="C1" s="37" t="s">
        <v>68</v>
      </c>
      <c r="D1" s="37" t="s">
        <v>23</v>
      </c>
      <c r="E1" s="37" t="s">
        <v>24</v>
      </c>
      <c r="F1" s="37" t="s">
        <v>69</v>
      </c>
      <c r="G1" s="37" t="s">
        <v>26</v>
      </c>
      <c r="H1" s="37" t="s">
        <v>70</v>
      </c>
      <c r="I1" s="37" t="s">
        <v>8</v>
      </c>
    </row>
    <row r="2" spans="1:9" x14ac:dyDescent="0.25">
      <c r="A2" s="17" t="s">
        <v>32</v>
      </c>
      <c r="B2" s="56">
        <v>119</v>
      </c>
      <c r="C2" s="56">
        <v>6</v>
      </c>
      <c r="D2" s="56">
        <v>4</v>
      </c>
      <c r="E2" s="56">
        <v>6</v>
      </c>
      <c r="F2" s="56">
        <v>7</v>
      </c>
      <c r="G2" s="56">
        <v>1</v>
      </c>
      <c r="H2" s="56">
        <v>0</v>
      </c>
      <c r="I2" s="56">
        <v>143</v>
      </c>
    </row>
    <row r="3" spans="1:9" x14ac:dyDescent="0.25">
      <c r="A3" s="17" t="s">
        <v>19</v>
      </c>
      <c r="B3" s="56">
        <v>181</v>
      </c>
      <c r="C3" s="56">
        <v>22</v>
      </c>
      <c r="D3" s="56">
        <v>20</v>
      </c>
      <c r="E3" s="56">
        <v>0</v>
      </c>
      <c r="F3" s="56">
        <v>0</v>
      </c>
      <c r="G3" s="56">
        <v>2</v>
      </c>
      <c r="H3" s="56">
        <v>11</v>
      </c>
      <c r="I3" s="56">
        <v>236</v>
      </c>
    </row>
    <row r="4" spans="1:9" x14ac:dyDescent="0.25">
      <c r="A4" s="17" t="s">
        <v>20</v>
      </c>
      <c r="B4" s="67">
        <v>0</v>
      </c>
      <c r="C4" s="67">
        <v>0</v>
      </c>
      <c r="D4" s="67">
        <v>0</v>
      </c>
      <c r="E4" s="67">
        <v>0</v>
      </c>
      <c r="F4" s="67">
        <v>0</v>
      </c>
      <c r="G4" s="67">
        <v>0</v>
      </c>
      <c r="H4" s="67">
        <v>0</v>
      </c>
      <c r="I4" s="56">
        <v>0</v>
      </c>
    </row>
    <row r="5" spans="1:9" x14ac:dyDescent="0.25">
      <c r="A5" s="17" t="s">
        <v>16</v>
      </c>
      <c r="B5" s="67">
        <v>0</v>
      </c>
      <c r="C5" s="67">
        <v>0</v>
      </c>
      <c r="D5" s="67">
        <v>0</v>
      </c>
      <c r="E5" s="67">
        <v>0</v>
      </c>
      <c r="F5" s="67">
        <v>0</v>
      </c>
      <c r="G5" s="67">
        <v>0</v>
      </c>
      <c r="H5" s="67">
        <v>0</v>
      </c>
      <c r="I5" s="56">
        <v>0</v>
      </c>
    </row>
    <row r="6" spans="1:9" x14ac:dyDescent="0.25">
      <c r="A6" s="17" t="s">
        <v>105</v>
      </c>
      <c r="B6" s="56">
        <v>4</v>
      </c>
      <c r="C6" s="56">
        <v>1</v>
      </c>
      <c r="D6" s="56">
        <v>0</v>
      </c>
      <c r="E6" s="56">
        <v>2</v>
      </c>
      <c r="F6" s="56">
        <v>0</v>
      </c>
      <c r="G6" s="56">
        <v>0</v>
      </c>
      <c r="H6" s="56">
        <v>0</v>
      </c>
      <c r="I6" s="56">
        <v>7</v>
      </c>
    </row>
    <row r="7" spans="1:9" x14ac:dyDescent="0.25">
      <c r="A7" s="17" t="s">
        <v>65</v>
      </c>
      <c r="B7" s="56">
        <v>10504</v>
      </c>
      <c r="C7" s="56">
        <v>1965</v>
      </c>
      <c r="D7" s="56">
        <v>1961</v>
      </c>
      <c r="E7" s="56">
        <v>605</v>
      </c>
      <c r="F7" s="56">
        <v>314</v>
      </c>
      <c r="G7" s="56">
        <v>1245</v>
      </c>
      <c r="H7" s="56">
        <v>2154</v>
      </c>
      <c r="I7" s="56">
        <v>18747</v>
      </c>
    </row>
    <row r="8" spans="1:9" x14ac:dyDescent="0.25">
      <c r="A8" s="17" t="s">
        <v>15</v>
      </c>
      <c r="B8" s="56">
        <v>98</v>
      </c>
      <c r="C8" s="56">
        <v>793</v>
      </c>
      <c r="D8" s="56">
        <v>160</v>
      </c>
      <c r="E8" s="56">
        <v>0</v>
      </c>
      <c r="F8" s="56">
        <v>113</v>
      </c>
      <c r="G8" s="56">
        <v>1</v>
      </c>
      <c r="H8" s="56">
        <v>137</v>
      </c>
      <c r="I8" s="56">
        <v>1302</v>
      </c>
    </row>
    <row r="9" spans="1:9" x14ac:dyDescent="0.25">
      <c r="A9" s="17" t="s">
        <v>17</v>
      </c>
      <c r="B9" s="56">
        <v>78</v>
      </c>
      <c r="C9" s="56">
        <v>49</v>
      </c>
      <c r="D9" s="56">
        <v>90</v>
      </c>
      <c r="E9" s="56">
        <v>0</v>
      </c>
      <c r="F9" s="56">
        <v>0</v>
      </c>
      <c r="G9" s="56">
        <v>0</v>
      </c>
      <c r="H9" s="56">
        <v>0</v>
      </c>
      <c r="I9" s="56">
        <v>217</v>
      </c>
    </row>
    <row r="10" spans="1:9" x14ac:dyDescent="0.25">
      <c r="A10" s="17" t="s">
        <v>18</v>
      </c>
      <c r="B10" s="56">
        <v>20</v>
      </c>
      <c r="C10" s="56">
        <v>69</v>
      </c>
      <c r="D10" s="56">
        <v>13</v>
      </c>
      <c r="E10" s="56">
        <v>0</v>
      </c>
      <c r="F10" s="56">
        <v>76</v>
      </c>
      <c r="G10" s="56">
        <v>4</v>
      </c>
      <c r="H10" s="56">
        <v>94</v>
      </c>
      <c r="I10" s="56">
        <v>276</v>
      </c>
    </row>
    <row r="11" spans="1:9" x14ac:dyDescent="0.25">
      <c r="A11" s="17" t="s">
        <v>21</v>
      </c>
      <c r="B11" s="56">
        <v>1125</v>
      </c>
      <c r="C11" s="56">
        <v>269</v>
      </c>
      <c r="D11" s="56">
        <v>82</v>
      </c>
      <c r="E11" s="56">
        <v>96</v>
      </c>
      <c r="F11" s="56">
        <v>22</v>
      </c>
      <c r="G11" s="56">
        <v>9</v>
      </c>
      <c r="H11" s="56">
        <v>62</v>
      </c>
      <c r="I11" s="56">
        <v>1665</v>
      </c>
    </row>
    <row r="12" spans="1:9" x14ac:dyDescent="0.25">
      <c r="A12" s="22" t="s">
        <v>8</v>
      </c>
      <c r="B12" s="66">
        <v>12129</v>
      </c>
      <c r="C12" s="66">
        <v>3174</v>
      </c>
      <c r="D12" s="66">
        <v>2330</v>
      </c>
      <c r="E12" s="66">
        <v>709</v>
      </c>
      <c r="F12" s="66">
        <v>532</v>
      </c>
      <c r="G12" s="66">
        <v>1262</v>
      </c>
      <c r="H12" s="66">
        <v>2458</v>
      </c>
      <c r="I12" s="66">
        <v>22593</v>
      </c>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workbookViewId="0">
      <selection activeCell="J12" sqref="A1:J12"/>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78" t="s">
        <v>63</v>
      </c>
      <c r="B1" s="37" t="s">
        <v>72</v>
      </c>
      <c r="C1" s="37" t="s">
        <v>27</v>
      </c>
      <c r="D1" s="37" t="s">
        <v>28</v>
      </c>
      <c r="E1" s="37" t="s">
        <v>29</v>
      </c>
      <c r="F1" s="37" t="s">
        <v>30</v>
      </c>
      <c r="G1" s="37" t="s">
        <v>31</v>
      </c>
      <c r="H1" s="37" t="s">
        <v>73</v>
      </c>
      <c r="I1" s="37" t="s">
        <v>74</v>
      </c>
      <c r="J1" s="8" t="s">
        <v>8</v>
      </c>
    </row>
    <row r="2" spans="1:10" x14ac:dyDescent="0.25">
      <c r="A2" s="17" t="s">
        <v>32</v>
      </c>
      <c r="B2" s="56">
        <v>4</v>
      </c>
      <c r="C2" s="56">
        <v>0</v>
      </c>
      <c r="D2" s="56">
        <v>12</v>
      </c>
      <c r="E2" s="56">
        <v>5</v>
      </c>
      <c r="F2" s="56">
        <v>19</v>
      </c>
      <c r="G2" s="56">
        <v>49</v>
      </c>
      <c r="H2" s="56">
        <v>46</v>
      </c>
      <c r="I2" s="56">
        <v>8</v>
      </c>
      <c r="J2" s="56">
        <v>143</v>
      </c>
    </row>
    <row r="3" spans="1:10" x14ac:dyDescent="0.25">
      <c r="A3" s="17" t="s">
        <v>19</v>
      </c>
      <c r="B3" s="56">
        <v>12</v>
      </c>
      <c r="C3" s="56">
        <v>3</v>
      </c>
      <c r="D3" s="56">
        <v>83</v>
      </c>
      <c r="E3" s="56">
        <v>17</v>
      </c>
      <c r="F3" s="56">
        <v>71</v>
      </c>
      <c r="G3" s="56">
        <v>41</v>
      </c>
      <c r="H3" s="56">
        <v>9</v>
      </c>
      <c r="I3" s="56">
        <v>0</v>
      </c>
      <c r="J3" s="56">
        <v>236</v>
      </c>
    </row>
    <row r="4" spans="1:10" x14ac:dyDescent="0.25">
      <c r="A4" s="17" t="s">
        <v>20</v>
      </c>
      <c r="B4" s="67">
        <v>0</v>
      </c>
      <c r="C4" s="67">
        <v>0</v>
      </c>
      <c r="D4" s="67">
        <v>0</v>
      </c>
      <c r="E4" s="67">
        <v>0</v>
      </c>
      <c r="F4" s="67">
        <v>0</v>
      </c>
      <c r="G4" s="67">
        <v>0</v>
      </c>
      <c r="H4" s="67">
        <v>0</v>
      </c>
      <c r="I4" s="67">
        <v>0</v>
      </c>
      <c r="J4" s="56">
        <v>0</v>
      </c>
    </row>
    <row r="5" spans="1:10" x14ac:dyDescent="0.25">
      <c r="A5" s="17" t="s">
        <v>16</v>
      </c>
      <c r="B5" s="67">
        <v>0</v>
      </c>
      <c r="C5" s="67">
        <v>0</v>
      </c>
      <c r="D5" s="67">
        <v>0</v>
      </c>
      <c r="E5" s="67">
        <v>0</v>
      </c>
      <c r="F5" s="67">
        <v>0</v>
      </c>
      <c r="G5" s="67">
        <v>0</v>
      </c>
      <c r="H5" s="67">
        <v>0</v>
      </c>
      <c r="I5" s="67">
        <v>0</v>
      </c>
      <c r="J5" s="56">
        <v>0</v>
      </c>
    </row>
    <row r="6" spans="1:10" x14ac:dyDescent="0.25">
      <c r="A6" s="17" t="s">
        <v>105</v>
      </c>
      <c r="B6" s="56">
        <v>2</v>
      </c>
      <c r="C6" s="56">
        <v>0</v>
      </c>
      <c r="D6" s="56">
        <v>0</v>
      </c>
      <c r="E6" s="56">
        <v>0</v>
      </c>
      <c r="F6" s="56">
        <v>0</v>
      </c>
      <c r="G6" s="56">
        <v>4</v>
      </c>
      <c r="H6" s="56">
        <v>1</v>
      </c>
      <c r="I6" s="56">
        <v>0</v>
      </c>
      <c r="J6" s="56">
        <v>7</v>
      </c>
    </row>
    <row r="7" spans="1:10" x14ac:dyDescent="0.25">
      <c r="A7" s="17" t="s">
        <v>65</v>
      </c>
      <c r="B7" s="56">
        <v>107</v>
      </c>
      <c r="C7" s="56">
        <v>86</v>
      </c>
      <c r="D7" s="56">
        <v>494</v>
      </c>
      <c r="E7" s="56">
        <v>1028</v>
      </c>
      <c r="F7" s="56">
        <v>3612</v>
      </c>
      <c r="G7" s="56">
        <v>5734</v>
      </c>
      <c r="H7" s="56">
        <v>6454</v>
      </c>
      <c r="I7" s="56">
        <v>1233</v>
      </c>
      <c r="J7" s="56">
        <v>18747</v>
      </c>
    </row>
    <row r="8" spans="1:10" x14ac:dyDescent="0.25">
      <c r="A8" s="17" t="s">
        <v>15</v>
      </c>
      <c r="B8" s="56">
        <v>606</v>
      </c>
      <c r="C8" s="56">
        <v>688</v>
      </c>
      <c r="D8" s="56">
        <v>8</v>
      </c>
      <c r="E8" s="56">
        <v>0</v>
      </c>
      <c r="F8" s="56">
        <v>0</v>
      </c>
      <c r="G8" s="56">
        <v>0</v>
      </c>
      <c r="H8" s="56">
        <v>0</v>
      </c>
      <c r="I8" s="56">
        <v>0</v>
      </c>
      <c r="J8" s="56">
        <v>1302</v>
      </c>
    </row>
    <row r="9" spans="1:10" x14ac:dyDescent="0.25">
      <c r="A9" s="17" t="s">
        <v>17</v>
      </c>
      <c r="B9" s="56">
        <v>0</v>
      </c>
      <c r="C9" s="56">
        <v>0</v>
      </c>
      <c r="D9" s="56">
        <v>20</v>
      </c>
      <c r="E9" s="56">
        <v>26</v>
      </c>
      <c r="F9" s="56">
        <v>29</v>
      </c>
      <c r="G9" s="56">
        <v>36</v>
      </c>
      <c r="H9" s="56">
        <v>37</v>
      </c>
      <c r="I9" s="56">
        <v>69</v>
      </c>
      <c r="J9" s="56">
        <v>217</v>
      </c>
    </row>
    <row r="10" spans="1:10" x14ac:dyDescent="0.25">
      <c r="A10" s="17" t="s">
        <v>18</v>
      </c>
      <c r="B10" s="56">
        <v>145</v>
      </c>
      <c r="C10" s="56">
        <v>6</v>
      </c>
      <c r="D10" s="56">
        <v>26</v>
      </c>
      <c r="E10" s="56">
        <v>17</v>
      </c>
      <c r="F10" s="56">
        <v>28</v>
      </c>
      <c r="G10" s="56">
        <v>38</v>
      </c>
      <c r="H10" s="56">
        <v>15</v>
      </c>
      <c r="I10" s="56">
        <v>1</v>
      </c>
      <c r="J10" s="56">
        <v>276</v>
      </c>
    </row>
    <row r="11" spans="1:10" x14ac:dyDescent="0.25">
      <c r="A11" s="17" t="s">
        <v>21</v>
      </c>
      <c r="B11" s="56">
        <v>25</v>
      </c>
      <c r="C11" s="56">
        <v>0</v>
      </c>
      <c r="D11" s="56">
        <v>135</v>
      </c>
      <c r="E11" s="56">
        <v>140</v>
      </c>
      <c r="F11" s="56">
        <v>115</v>
      </c>
      <c r="G11" s="56">
        <v>502</v>
      </c>
      <c r="H11" s="56">
        <v>566</v>
      </c>
      <c r="I11" s="56">
        <v>182</v>
      </c>
      <c r="J11" s="56">
        <v>1665</v>
      </c>
    </row>
    <row r="12" spans="1:10" x14ac:dyDescent="0.25">
      <c r="A12" s="22" t="s">
        <v>8</v>
      </c>
      <c r="B12" s="63">
        <v>901</v>
      </c>
      <c r="C12" s="63">
        <v>783</v>
      </c>
      <c r="D12" s="63">
        <v>778</v>
      </c>
      <c r="E12" s="63">
        <v>1233</v>
      </c>
      <c r="F12" s="63">
        <v>3874</v>
      </c>
      <c r="G12" s="63">
        <v>6404</v>
      </c>
      <c r="H12" s="63">
        <v>7128</v>
      </c>
      <c r="I12" s="63">
        <v>1493</v>
      </c>
      <c r="J12" s="63">
        <v>22593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A6" sqref="A1:E6"/>
    </sheetView>
  </sheetViews>
  <sheetFormatPr defaultRowHeight="15" x14ac:dyDescent="0.25"/>
  <cols>
    <col min="1" max="1" width="24.7109375" customWidth="1"/>
    <col min="2" max="5" width="12.7109375" customWidth="1"/>
  </cols>
  <sheetData>
    <row r="1" spans="1:7" ht="15.75" x14ac:dyDescent="0.25">
      <c r="A1" s="23"/>
      <c r="B1" s="111" t="s">
        <v>75</v>
      </c>
      <c r="C1" s="111"/>
      <c r="D1" s="114" t="s">
        <v>76</v>
      </c>
      <c r="E1" s="114"/>
    </row>
    <row r="2" spans="1:7" x14ac:dyDescent="0.25">
      <c r="A2" s="78" t="s">
        <v>63</v>
      </c>
      <c r="B2" s="78" t="s">
        <v>64</v>
      </c>
      <c r="C2" s="78" t="s">
        <v>1</v>
      </c>
      <c r="D2" s="78" t="s">
        <v>3</v>
      </c>
      <c r="E2" s="78" t="s">
        <v>1</v>
      </c>
    </row>
    <row r="3" spans="1:7" x14ac:dyDescent="0.25">
      <c r="A3" s="17" t="s">
        <v>65</v>
      </c>
      <c r="B3" s="65">
        <v>12818</v>
      </c>
      <c r="C3" s="65">
        <v>4556</v>
      </c>
      <c r="D3" s="65">
        <v>17535</v>
      </c>
      <c r="E3" s="65">
        <v>2584</v>
      </c>
    </row>
    <row r="4" spans="1:7" x14ac:dyDescent="0.25">
      <c r="A4" s="18" t="s">
        <v>66</v>
      </c>
      <c r="B4" s="72">
        <v>2273</v>
      </c>
      <c r="C4" s="72">
        <v>3600</v>
      </c>
      <c r="D4" s="72">
        <v>69</v>
      </c>
      <c r="E4" s="72">
        <v>1750</v>
      </c>
    </row>
    <row r="5" spans="1:7" x14ac:dyDescent="0.25">
      <c r="A5" s="22" t="s">
        <v>8</v>
      </c>
      <c r="B5" s="64">
        <v>15091</v>
      </c>
      <c r="C5" s="64">
        <v>8156</v>
      </c>
      <c r="D5" s="64">
        <v>17604</v>
      </c>
      <c r="E5" s="64">
        <v>4334</v>
      </c>
      <c r="G5" s="21"/>
    </row>
    <row r="6" spans="1:7" ht="29.25" customHeight="1" x14ac:dyDescent="0.25">
      <c r="A6" s="106" t="s">
        <v>106</v>
      </c>
      <c r="B6" s="106"/>
      <c r="C6" s="106"/>
      <c r="D6" s="106"/>
      <c r="E6" s="106"/>
    </row>
  </sheetData>
  <mergeCells count="3">
    <mergeCell ref="B1:C1"/>
    <mergeCell ref="D1:E1"/>
    <mergeCell ref="A6:E6"/>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B20" sqref="B20"/>
    </sheetView>
  </sheetViews>
  <sheetFormatPr defaultRowHeight="15" x14ac:dyDescent="0.25"/>
  <cols>
    <col min="1" max="1" width="24.7109375" customWidth="1"/>
    <col min="2" max="4" width="14.7109375" customWidth="1"/>
  </cols>
  <sheetData>
    <row r="1" spans="1:4" ht="73.5" customHeight="1" x14ac:dyDescent="0.25">
      <c r="A1" s="115" t="s">
        <v>213</v>
      </c>
      <c r="B1" s="115"/>
      <c r="C1" s="115"/>
      <c r="D1" s="115"/>
    </row>
    <row r="2" spans="1:4" ht="22.5" customHeight="1" x14ac:dyDescent="0.25">
      <c r="A2" s="106" t="s">
        <v>81</v>
      </c>
      <c r="B2" s="106"/>
      <c r="C2" s="106"/>
      <c r="D2" s="106"/>
    </row>
    <row r="3" spans="1:4" ht="18.75" customHeight="1" x14ac:dyDescent="0.25">
      <c r="A3" s="106" t="s">
        <v>82</v>
      </c>
      <c r="B3" s="106"/>
      <c r="C3" s="106"/>
      <c r="D3" s="106"/>
    </row>
    <row r="4" spans="1:4" ht="18.75" customHeight="1" x14ac:dyDescent="0.25">
      <c r="A4" s="112" t="s">
        <v>83</v>
      </c>
      <c r="B4" s="113"/>
      <c r="C4" s="113"/>
      <c r="D4" s="113"/>
    </row>
    <row r="5" spans="1:4" ht="18.75" customHeight="1" x14ac:dyDescent="0.25">
      <c r="A5" s="106" t="s">
        <v>84</v>
      </c>
      <c r="B5" s="106"/>
      <c r="C5" s="106"/>
      <c r="D5" s="106"/>
    </row>
    <row r="6" spans="1:4" ht="18" customHeight="1" x14ac:dyDescent="0.25">
      <c r="A6" s="106" t="s">
        <v>85</v>
      </c>
      <c r="B6" s="106"/>
      <c r="C6" s="106"/>
      <c r="D6" s="106"/>
    </row>
    <row r="7" spans="1:4" ht="22.5" customHeight="1" x14ac:dyDescent="0.25">
      <c r="A7" s="106" t="s">
        <v>86</v>
      </c>
      <c r="B7" s="106"/>
      <c r="C7" s="106"/>
      <c r="D7" s="106"/>
    </row>
    <row r="8" spans="1:4" ht="33.75" customHeight="1" x14ac:dyDescent="0.25">
      <c r="A8" s="107" t="s">
        <v>12</v>
      </c>
      <c r="B8" s="107"/>
      <c r="C8" s="107"/>
      <c r="D8" s="107"/>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A7" sqref="A1:D7"/>
    </sheetView>
  </sheetViews>
  <sheetFormatPr defaultRowHeight="15" x14ac:dyDescent="0.25"/>
  <cols>
    <col min="1" max="1" width="24.7109375" customWidth="1"/>
    <col min="2" max="4" width="14.7109375" customWidth="1"/>
  </cols>
  <sheetData>
    <row r="1" spans="1:5" x14ac:dyDescent="0.25">
      <c r="A1" s="78" t="s">
        <v>63</v>
      </c>
      <c r="B1" s="78" t="s">
        <v>64</v>
      </c>
      <c r="C1" s="78" t="s">
        <v>1</v>
      </c>
      <c r="D1" s="78" t="s">
        <v>8</v>
      </c>
    </row>
    <row r="2" spans="1:5" x14ac:dyDescent="0.25">
      <c r="A2" s="17" t="s">
        <v>65</v>
      </c>
      <c r="B2" s="74">
        <v>1134319</v>
      </c>
      <c r="C2" s="74">
        <v>196489</v>
      </c>
      <c r="D2" s="74">
        <v>1330807</v>
      </c>
    </row>
    <row r="3" spans="1:5" x14ac:dyDescent="0.25">
      <c r="A3" s="18" t="s">
        <v>15</v>
      </c>
      <c r="B3" s="74">
        <v>270702</v>
      </c>
      <c r="C3" s="74">
        <v>49471</v>
      </c>
      <c r="D3" s="74">
        <v>320172</v>
      </c>
      <c r="E3" s="21"/>
    </row>
    <row r="4" spans="1:5" x14ac:dyDescent="0.25">
      <c r="A4" s="19" t="s">
        <v>18</v>
      </c>
      <c r="B4" s="74">
        <v>62361</v>
      </c>
      <c r="C4" s="74">
        <v>111961</v>
      </c>
      <c r="D4" s="74">
        <v>174323</v>
      </c>
    </row>
    <row r="5" spans="1:5" x14ac:dyDescent="0.25">
      <c r="A5" s="19" t="s">
        <v>66</v>
      </c>
      <c r="B5" s="74">
        <v>15066</v>
      </c>
      <c r="C5" s="74">
        <v>426092</v>
      </c>
      <c r="D5" s="74">
        <v>441158</v>
      </c>
    </row>
    <row r="6" spans="1:5" x14ac:dyDescent="0.25">
      <c r="A6" s="20" t="s">
        <v>8</v>
      </c>
      <c r="B6" s="75">
        <v>1482448</v>
      </c>
      <c r="C6" s="75">
        <v>784013</v>
      </c>
      <c r="D6" s="75">
        <v>2266460</v>
      </c>
    </row>
    <row r="7" spans="1:5" ht="39" customHeight="1" x14ac:dyDescent="0.25">
      <c r="A7" s="106" t="s">
        <v>116</v>
      </c>
      <c r="B7" s="106"/>
      <c r="C7" s="106"/>
      <c r="D7" s="106"/>
    </row>
  </sheetData>
  <mergeCells count="1">
    <mergeCell ref="A7:D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G14" sqref="G14"/>
    </sheetView>
  </sheetViews>
  <sheetFormatPr defaultRowHeight="15" x14ac:dyDescent="0.25"/>
  <cols>
    <col min="1" max="1" width="20.7109375" customWidth="1"/>
    <col min="2" max="2" width="12" bestFit="1" customWidth="1"/>
    <col min="3" max="4" width="11.5703125" bestFit="1" customWidth="1"/>
    <col min="5" max="5" width="12" bestFit="1" customWidth="1"/>
    <col min="6" max="8" width="12" customWidth="1"/>
    <col min="9" max="9" width="12.5703125" customWidth="1"/>
  </cols>
  <sheetData>
    <row r="1" spans="1:9" ht="15.75" x14ac:dyDescent="0.25">
      <c r="A1" s="78" t="s">
        <v>63</v>
      </c>
      <c r="B1" s="37" t="s">
        <v>25</v>
      </c>
      <c r="C1" s="37" t="s">
        <v>68</v>
      </c>
      <c r="D1" s="37" t="s">
        <v>23</v>
      </c>
      <c r="E1" s="37" t="s">
        <v>24</v>
      </c>
      <c r="F1" s="37" t="s">
        <v>69</v>
      </c>
      <c r="G1" s="37" t="s">
        <v>26</v>
      </c>
      <c r="H1" s="37" t="s">
        <v>70</v>
      </c>
      <c r="I1" s="37" t="s">
        <v>8</v>
      </c>
    </row>
    <row r="2" spans="1:9" x14ac:dyDescent="0.25">
      <c r="A2" s="17" t="s">
        <v>65</v>
      </c>
      <c r="B2" s="62">
        <v>808674</v>
      </c>
      <c r="C2" s="62">
        <v>262871</v>
      </c>
      <c r="D2" s="62">
        <v>88486</v>
      </c>
      <c r="E2" s="62">
        <v>31448</v>
      </c>
      <c r="F2" s="62">
        <v>20074</v>
      </c>
      <c r="G2" s="62">
        <v>30660</v>
      </c>
      <c r="H2" s="62">
        <v>88593</v>
      </c>
      <c r="I2" s="62">
        <v>1330807</v>
      </c>
    </row>
    <row r="3" spans="1:9" x14ac:dyDescent="0.25">
      <c r="A3" s="18" t="s">
        <v>66</v>
      </c>
      <c r="B3" s="62">
        <v>329948</v>
      </c>
      <c r="C3" s="62">
        <v>331602</v>
      </c>
      <c r="D3" s="62">
        <v>95150</v>
      </c>
      <c r="E3" s="62">
        <v>23604</v>
      </c>
      <c r="F3" s="62">
        <v>118417</v>
      </c>
      <c r="G3" s="62">
        <v>3144</v>
      </c>
      <c r="H3" s="62">
        <v>33788</v>
      </c>
      <c r="I3" s="62">
        <v>935653</v>
      </c>
    </row>
    <row r="4" spans="1:9" x14ac:dyDescent="0.25">
      <c r="A4" s="22" t="s">
        <v>8</v>
      </c>
      <c r="B4" s="66">
        <v>1138622</v>
      </c>
      <c r="C4" s="66">
        <v>594473</v>
      </c>
      <c r="D4" s="66">
        <v>183636</v>
      </c>
      <c r="E4" s="66">
        <v>55052</v>
      </c>
      <c r="F4" s="66">
        <v>138491</v>
      </c>
      <c r="G4" s="66">
        <v>33804</v>
      </c>
      <c r="H4" s="66">
        <v>122381</v>
      </c>
      <c r="I4" s="66">
        <v>2266460</v>
      </c>
    </row>
    <row r="5" spans="1:9" ht="18.75" customHeight="1" x14ac:dyDescent="0.25">
      <c r="A5" s="107" t="s">
        <v>117</v>
      </c>
      <c r="B5" s="107"/>
      <c r="C5" s="107"/>
      <c r="D5" s="107"/>
      <c r="E5" s="107"/>
      <c r="F5" s="107"/>
      <c r="G5" s="107"/>
      <c r="H5" s="107"/>
      <c r="I5" s="107"/>
    </row>
  </sheetData>
  <mergeCells count="1">
    <mergeCell ref="A5:I5"/>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G9" sqref="G9"/>
    </sheetView>
  </sheetViews>
  <sheetFormatPr defaultColWidth="24.5703125" defaultRowHeight="15" x14ac:dyDescent="0.25"/>
  <cols>
    <col min="1" max="1" width="20.7109375" style="5" customWidth="1"/>
    <col min="2" max="2" width="13.140625" style="5" customWidth="1"/>
    <col min="3" max="4" width="11.7109375" style="5" customWidth="1"/>
    <col min="5" max="5" width="12.7109375" style="5" customWidth="1"/>
    <col min="6" max="6" width="12.140625" style="5" customWidth="1"/>
    <col min="7" max="16384" width="24.5703125" style="5"/>
  </cols>
  <sheetData>
    <row r="1" spans="1:7" ht="28.5" customHeight="1" x14ac:dyDescent="0.25">
      <c r="A1" s="52"/>
      <c r="B1" s="76" t="s">
        <v>203</v>
      </c>
      <c r="C1" s="76" t="s">
        <v>204</v>
      </c>
      <c r="D1" s="76" t="s">
        <v>206</v>
      </c>
      <c r="E1" s="76" t="s">
        <v>210</v>
      </c>
      <c r="F1" s="76" t="s">
        <v>211</v>
      </c>
    </row>
    <row r="2" spans="1:7" x14ac:dyDescent="0.25">
      <c r="A2" s="51" t="s">
        <v>52</v>
      </c>
      <c r="B2" s="45">
        <v>348892073.89999998</v>
      </c>
      <c r="C2" s="45">
        <v>350039194.04000002</v>
      </c>
      <c r="D2" s="45">
        <v>335515725.5</v>
      </c>
      <c r="E2" s="45">
        <f>SUM(E3:E4)</f>
        <v>340704514.58999997</v>
      </c>
      <c r="F2" s="45">
        <f>SUM(F3:F4)</f>
        <v>338068105.71000004</v>
      </c>
      <c r="G2" s="32"/>
    </row>
    <row r="3" spans="1:7" ht="15" customHeight="1" x14ac:dyDescent="0.25">
      <c r="A3" s="77" t="s">
        <v>177</v>
      </c>
      <c r="B3" s="54">
        <v>214856842.69999999</v>
      </c>
      <c r="C3" s="54">
        <v>215884777.28</v>
      </c>
      <c r="D3" s="54">
        <v>203699229.19999999</v>
      </c>
      <c r="E3" s="54">
        <v>207226815.88999999</v>
      </c>
      <c r="F3" s="54">
        <v>206029026.87</v>
      </c>
      <c r="G3" s="32"/>
    </row>
    <row r="4" spans="1:7" ht="15" customHeight="1" x14ac:dyDescent="0.25">
      <c r="A4" s="77" t="s">
        <v>178</v>
      </c>
      <c r="B4" s="54">
        <v>134035231.2</v>
      </c>
      <c r="C4" s="54">
        <v>134154416.76000001</v>
      </c>
      <c r="D4" s="54">
        <v>131816496.3</v>
      </c>
      <c r="E4" s="54">
        <v>133477698.7</v>
      </c>
      <c r="F4" s="54">
        <v>132039078.84</v>
      </c>
    </row>
    <row r="5" spans="1:7" ht="15" customHeight="1" x14ac:dyDescent="0.25">
      <c r="A5" s="53" t="s">
        <v>2</v>
      </c>
      <c r="B5" s="43">
        <v>16356173</v>
      </c>
      <c r="C5" s="43">
        <v>16327140.528999999</v>
      </c>
      <c r="D5" s="43">
        <v>16200869</v>
      </c>
      <c r="E5" s="43">
        <f>SUM(E6:E7)</f>
        <v>16035101.84</v>
      </c>
      <c r="F5" s="45">
        <f>SUM(F6:F7)</f>
        <v>15962377.529999999</v>
      </c>
    </row>
    <row r="6" spans="1:7" ht="15" customHeight="1" x14ac:dyDescent="0.25">
      <c r="A6" s="77" t="s">
        <v>179</v>
      </c>
      <c r="B6" s="44" t="s">
        <v>180</v>
      </c>
      <c r="C6" s="44" t="s">
        <v>180</v>
      </c>
      <c r="D6" s="44" t="s">
        <v>180</v>
      </c>
      <c r="E6" s="44" t="s">
        <v>180</v>
      </c>
      <c r="F6" s="44" t="s">
        <v>180</v>
      </c>
    </row>
    <row r="7" spans="1:7" ht="15" customHeight="1" x14ac:dyDescent="0.25">
      <c r="A7" s="77" t="s">
        <v>178</v>
      </c>
      <c r="B7" s="54">
        <v>16356173</v>
      </c>
      <c r="C7" s="54">
        <v>16327140.528999999</v>
      </c>
      <c r="D7" s="54">
        <v>16200869</v>
      </c>
      <c r="E7" s="54">
        <v>16035101.84</v>
      </c>
      <c r="F7" s="54">
        <v>15962377.529999999</v>
      </c>
    </row>
    <row r="8" spans="1:7" ht="15" customHeight="1" x14ac:dyDescent="0.25">
      <c r="A8" s="53" t="s">
        <v>5</v>
      </c>
      <c r="B8" s="43">
        <v>8675552</v>
      </c>
      <c r="C8" s="43">
        <v>8623728.0484999996</v>
      </c>
      <c r="D8" s="43">
        <v>8430192</v>
      </c>
      <c r="E8" s="43">
        <f>SUM(E9:E10)</f>
        <v>8059373.0460000001</v>
      </c>
      <c r="F8" s="45">
        <f>SUM(F9:F10)</f>
        <v>8078026.4205000009</v>
      </c>
    </row>
    <row r="9" spans="1:7" ht="15" customHeight="1" x14ac:dyDescent="0.25">
      <c r="A9" s="77" t="s">
        <v>179</v>
      </c>
      <c r="B9" s="54">
        <v>2305484</v>
      </c>
      <c r="C9" s="54">
        <v>2471130.9821000001</v>
      </c>
      <c r="D9" s="54">
        <v>2588377</v>
      </c>
      <c r="E9" s="54">
        <v>2487733.1586000002</v>
      </c>
      <c r="F9" s="54">
        <v>2411774.4169000001</v>
      </c>
    </row>
    <row r="10" spans="1:7" ht="15" customHeight="1" x14ac:dyDescent="0.25">
      <c r="A10" s="77" t="s">
        <v>178</v>
      </c>
      <c r="B10" s="54">
        <v>6370068</v>
      </c>
      <c r="C10" s="54">
        <v>6152597.0663999999</v>
      </c>
      <c r="D10" s="54">
        <v>5841815</v>
      </c>
      <c r="E10" s="54">
        <v>5571639.8874000004</v>
      </c>
      <c r="F10" s="54">
        <v>5666252.0036000004</v>
      </c>
    </row>
    <row r="11" spans="1:7" ht="15" customHeight="1" x14ac:dyDescent="0.25">
      <c r="A11" s="53" t="s">
        <v>181</v>
      </c>
      <c r="B11" s="43">
        <v>31450000</v>
      </c>
      <c r="C11" s="43">
        <v>31450000</v>
      </c>
      <c r="D11" s="43">
        <v>31450000</v>
      </c>
      <c r="E11" s="43">
        <v>31450000</v>
      </c>
      <c r="F11" s="43">
        <v>31450000</v>
      </c>
    </row>
    <row r="12" spans="1:7" ht="15" customHeight="1" x14ac:dyDescent="0.25">
      <c r="A12" s="77" t="s">
        <v>179</v>
      </c>
      <c r="B12" s="54" t="s">
        <v>202</v>
      </c>
      <c r="C12" s="54" t="s">
        <v>202</v>
      </c>
      <c r="D12" s="54" t="s">
        <v>202</v>
      </c>
      <c r="E12" s="54" t="s">
        <v>202</v>
      </c>
      <c r="F12" s="54" t="s">
        <v>202</v>
      </c>
    </row>
    <row r="13" spans="1:7" ht="15" customHeight="1" x14ac:dyDescent="0.25">
      <c r="A13" s="77" t="s">
        <v>178</v>
      </c>
      <c r="B13" s="54" t="s">
        <v>202</v>
      </c>
      <c r="C13" s="54" t="s">
        <v>202</v>
      </c>
      <c r="D13" s="54" t="s">
        <v>202</v>
      </c>
      <c r="E13" s="54" t="s">
        <v>202</v>
      </c>
      <c r="F13" s="54" t="s">
        <v>202</v>
      </c>
    </row>
    <row r="14" spans="1:7" ht="15" customHeight="1" x14ac:dyDescent="0.25">
      <c r="A14" s="53" t="s">
        <v>182</v>
      </c>
      <c r="B14" s="43">
        <v>4420000</v>
      </c>
      <c r="C14" s="43">
        <v>4420000</v>
      </c>
      <c r="D14" s="43">
        <v>4420000</v>
      </c>
      <c r="E14" s="43">
        <v>4420000</v>
      </c>
      <c r="F14" s="43">
        <v>4420000</v>
      </c>
    </row>
    <row r="15" spans="1:7" ht="15" customHeight="1" x14ac:dyDescent="0.25">
      <c r="A15" s="77" t="s">
        <v>179</v>
      </c>
      <c r="B15" s="54" t="s">
        <v>202</v>
      </c>
      <c r="C15" s="54" t="s">
        <v>202</v>
      </c>
      <c r="D15" s="54" t="s">
        <v>202</v>
      </c>
      <c r="E15" s="54" t="s">
        <v>202</v>
      </c>
      <c r="F15" s="54" t="s">
        <v>202</v>
      </c>
    </row>
    <row r="16" spans="1:7" ht="15" customHeight="1" x14ac:dyDescent="0.25">
      <c r="A16" s="77" t="s">
        <v>178</v>
      </c>
      <c r="B16" s="54" t="s">
        <v>202</v>
      </c>
      <c r="C16" s="54" t="s">
        <v>202</v>
      </c>
      <c r="D16" s="54" t="s">
        <v>202</v>
      </c>
      <c r="E16" s="54" t="s">
        <v>202</v>
      </c>
      <c r="F16" s="54" t="s">
        <v>202</v>
      </c>
    </row>
    <row r="17" spans="1:6" ht="24.75" customHeight="1" x14ac:dyDescent="0.25">
      <c r="A17" s="53" t="s">
        <v>183</v>
      </c>
      <c r="B17" s="43">
        <v>1700000</v>
      </c>
      <c r="C17" s="43">
        <v>1700000</v>
      </c>
      <c r="D17" s="43">
        <v>1700000</v>
      </c>
      <c r="E17" s="43">
        <v>1700000</v>
      </c>
      <c r="F17" s="43">
        <v>1700000</v>
      </c>
    </row>
    <row r="18" spans="1:6" ht="14.25" customHeight="1" x14ac:dyDescent="0.25">
      <c r="A18" s="77" t="s">
        <v>179</v>
      </c>
      <c r="B18" s="54" t="s">
        <v>202</v>
      </c>
      <c r="C18" s="54" t="s">
        <v>202</v>
      </c>
      <c r="D18" s="54" t="s">
        <v>202</v>
      </c>
      <c r="E18" s="54" t="s">
        <v>202</v>
      </c>
      <c r="F18" s="54" t="s">
        <v>202</v>
      </c>
    </row>
    <row r="19" spans="1:6" ht="14.25" customHeight="1" x14ac:dyDescent="0.25">
      <c r="A19" s="77" t="s">
        <v>178</v>
      </c>
      <c r="B19" s="54" t="s">
        <v>202</v>
      </c>
      <c r="C19" s="54" t="s">
        <v>202</v>
      </c>
      <c r="D19" s="54" t="s">
        <v>202</v>
      </c>
      <c r="E19" s="54" t="s">
        <v>202</v>
      </c>
      <c r="F19" s="54" t="s">
        <v>202</v>
      </c>
    </row>
    <row r="20" spans="1:6" ht="15.95" customHeight="1" x14ac:dyDescent="0.25">
      <c r="A20" s="53" t="s">
        <v>8</v>
      </c>
      <c r="B20" s="43">
        <v>411493798.89999998</v>
      </c>
      <c r="C20" s="43">
        <v>412560062.61750001</v>
      </c>
      <c r="D20" s="43">
        <v>397716786.5</v>
      </c>
      <c r="E20" s="43">
        <f>SUM(E17,E14,E11,E8,E5,E2)</f>
        <v>402368989.47599995</v>
      </c>
      <c r="F20" s="43">
        <f>SUM(F17,F14,F11,F8,F5,F2)</f>
        <v>399678509.66050005</v>
      </c>
    </row>
    <row r="21" spans="1:6" ht="15.95" customHeight="1" x14ac:dyDescent="0.25">
      <c r="A21" s="84"/>
      <c r="B21" s="84"/>
      <c r="C21" s="84"/>
      <c r="D21" s="84"/>
      <c r="E21" s="84"/>
      <c r="F21" s="84"/>
    </row>
    <row r="22" spans="1:6" ht="57" customHeight="1" x14ac:dyDescent="0.25">
      <c r="A22" s="85" t="s">
        <v>184</v>
      </c>
      <c r="B22" s="86"/>
      <c r="C22" s="86"/>
      <c r="D22" s="86"/>
      <c r="E22" s="86"/>
      <c r="F22" s="87"/>
    </row>
    <row r="23" spans="1:6" ht="17.25" customHeight="1" x14ac:dyDescent="0.25">
      <c r="A23" s="88" t="s">
        <v>9</v>
      </c>
      <c r="B23" s="89"/>
      <c r="C23" s="89"/>
      <c r="D23" s="89"/>
      <c r="E23" s="89"/>
      <c r="F23" s="90"/>
    </row>
    <row r="24" spans="1:6" ht="15" customHeight="1" x14ac:dyDescent="0.25">
      <c r="A24" s="88" t="s">
        <v>10</v>
      </c>
      <c r="B24" s="89"/>
      <c r="C24" s="89"/>
      <c r="D24" s="89"/>
      <c r="E24" s="89"/>
      <c r="F24" s="90"/>
    </row>
    <row r="25" spans="1:6" ht="15" customHeight="1" x14ac:dyDescent="0.25">
      <c r="A25" s="88" t="s">
        <v>11</v>
      </c>
      <c r="B25" s="89"/>
      <c r="C25" s="89"/>
      <c r="D25" s="89"/>
      <c r="E25" s="89"/>
      <c r="F25" s="90"/>
    </row>
    <row r="26" spans="1:6" ht="15" customHeight="1" x14ac:dyDescent="0.25">
      <c r="A26" s="88" t="s">
        <v>185</v>
      </c>
      <c r="B26" s="89"/>
      <c r="C26" s="89"/>
      <c r="D26" s="89"/>
      <c r="E26" s="89"/>
      <c r="F26" s="90"/>
    </row>
    <row r="27" spans="1:6" ht="24.75" customHeight="1" x14ac:dyDescent="0.25">
      <c r="A27" s="81" t="s">
        <v>12</v>
      </c>
      <c r="B27" s="82"/>
      <c r="C27" s="82"/>
      <c r="D27" s="82"/>
      <c r="E27" s="82"/>
      <c r="F27" s="83"/>
    </row>
  </sheetData>
  <mergeCells count="7">
    <mergeCell ref="A27:F27"/>
    <mergeCell ref="A21:F21"/>
    <mergeCell ref="A22:F22"/>
    <mergeCell ref="A23:F23"/>
    <mergeCell ref="A24:F24"/>
    <mergeCell ref="A25:F25"/>
    <mergeCell ref="A26:F26"/>
  </mergeCells>
  <pageMargins left="0.75" right="0.75" top="1" bottom="1" header="0.5" footer="0.5"/>
  <pageSetup orientation="portrait" horizontalDpi="300" verticalDpi="300" r:id="rId1"/>
  <headerFooter>
    <oddHeader>Report #2_x000D_dtcc_irs_20130208</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F28" sqref="F28"/>
    </sheetView>
  </sheetViews>
  <sheetFormatPr defaultRowHeight="15" x14ac:dyDescent="0.25"/>
  <cols>
    <col min="1" max="1" width="20.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78" t="s">
        <v>63</v>
      </c>
      <c r="B1" s="37" t="s">
        <v>72</v>
      </c>
      <c r="C1" s="37" t="s">
        <v>27</v>
      </c>
      <c r="D1" s="37" t="s">
        <v>28</v>
      </c>
      <c r="E1" s="37" t="s">
        <v>29</v>
      </c>
      <c r="F1" s="37" t="s">
        <v>30</v>
      </c>
      <c r="G1" s="37" t="s">
        <v>31</v>
      </c>
      <c r="H1" s="37" t="s">
        <v>73</v>
      </c>
      <c r="I1" s="37" t="s">
        <v>74</v>
      </c>
      <c r="J1" s="8" t="s">
        <v>8</v>
      </c>
    </row>
    <row r="2" spans="1:10" x14ac:dyDescent="0.25">
      <c r="A2" s="17" t="s">
        <v>65</v>
      </c>
      <c r="B2" s="67">
        <v>177262</v>
      </c>
      <c r="C2" s="67">
        <v>38507</v>
      </c>
      <c r="D2" s="67">
        <v>114429</v>
      </c>
      <c r="E2" s="67">
        <v>179015</v>
      </c>
      <c r="F2" s="67">
        <v>384173</v>
      </c>
      <c r="G2" s="67">
        <v>246304</v>
      </c>
      <c r="H2" s="67">
        <v>170249</v>
      </c>
      <c r="I2" s="67">
        <v>20868</v>
      </c>
      <c r="J2" s="67">
        <v>1330807</v>
      </c>
    </row>
    <row r="3" spans="1:10" x14ac:dyDescent="0.25">
      <c r="A3" s="18" t="s">
        <v>66</v>
      </c>
      <c r="B3" s="67">
        <v>406547</v>
      </c>
      <c r="C3" s="67">
        <v>151402</v>
      </c>
      <c r="D3" s="67">
        <v>82219</v>
      </c>
      <c r="E3" s="67">
        <v>58856</v>
      </c>
      <c r="F3" s="67">
        <v>64705</v>
      </c>
      <c r="G3" s="67">
        <v>89710</v>
      </c>
      <c r="H3" s="67">
        <v>76123</v>
      </c>
      <c r="I3" s="67">
        <v>6091</v>
      </c>
      <c r="J3" s="67">
        <v>935653</v>
      </c>
    </row>
    <row r="4" spans="1:10" x14ac:dyDescent="0.25">
      <c r="A4" s="22" t="s">
        <v>8</v>
      </c>
      <c r="B4" s="63">
        <v>583809</v>
      </c>
      <c r="C4" s="63">
        <v>189909</v>
      </c>
      <c r="D4" s="63">
        <v>196648</v>
      </c>
      <c r="E4" s="63">
        <v>237871</v>
      </c>
      <c r="F4" s="63">
        <v>448878</v>
      </c>
      <c r="G4" s="63">
        <v>336014</v>
      </c>
      <c r="H4" s="63">
        <v>246372</v>
      </c>
      <c r="I4" s="63">
        <v>26959</v>
      </c>
      <c r="J4" s="63">
        <v>2266460</v>
      </c>
    </row>
    <row r="5" spans="1:10" ht="15" customHeight="1" x14ac:dyDescent="0.25">
      <c r="A5" s="107" t="s">
        <v>201</v>
      </c>
      <c r="B5" s="107"/>
      <c r="C5" s="107"/>
      <c r="D5" s="107"/>
      <c r="E5" s="107"/>
      <c r="F5" s="107"/>
      <c r="G5" s="107"/>
      <c r="H5" s="107"/>
      <c r="I5" s="107"/>
      <c r="J5" s="107"/>
    </row>
  </sheetData>
  <mergeCells count="1">
    <mergeCell ref="A5:J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D21" sqref="D21"/>
    </sheetView>
  </sheetViews>
  <sheetFormatPr defaultRowHeight="15" x14ac:dyDescent="0.25"/>
  <cols>
    <col min="1" max="1" width="24.7109375" customWidth="1"/>
    <col min="2" max="5" width="12.7109375" customWidth="1"/>
  </cols>
  <sheetData>
    <row r="1" spans="1:5" ht="15.75" x14ac:dyDescent="0.25">
      <c r="A1" s="23"/>
      <c r="B1" s="111" t="s">
        <v>75</v>
      </c>
      <c r="C1" s="111"/>
      <c r="D1" s="111" t="s">
        <v>76</v>
      </c>
      <c r="E1" s="111"/>
    </row>
    <row r="2" spans="1:5" x14ac:dyDescent="0.25">
      <c r="A2" s="78" t="s">
        <v>63</v>
      </c>
      <c r="B2" s="78" t="s">
        <v>64</v>
      </c>
      <c r="C2" s="78" t="s">
        <v>1</v>
      </c>
      <c r="D2" s="78" t="s">
        <v>3</v>
      </c>
      <c r="E2" s="78" t="s">
        <v>1</v>
      </c>
    </row>
    <row r="3" spans="1:5" x14ac:dyDescent="0.25">
      <c r="A3" s="17" t="s">
        <v>65</v>
      </c>
      <c r="B3" s="65">
        <v>961720</v>
      </c>
      <c r="C3" s="65">
        <v>254786</v>
      </c>
      <c r="D3" s="65">
        <v>1306918</v>
      </c>
      <c r="E3" s="65">
        <v>138191</v>
      </c>
    </row>
    <row r="4" spans="1:5" x14ac:dyDescent="0.25">
      <c r="A4" s="18" t="s">
        <v>66</v>
      </c>
      <c r="B4" s="72">
        <v>635175</v>
      </c>
      <c r="C4" s="72">
        <v>811887</v>
      </c>
      <c r="D4" s="72">
        <v>61081</v>
      </c>
      <c r="E4" s="72">
        <v>363163</v>
      </c>
    </row>
    <row r="5" spans="1:5" x14ac:dyDescent="0.25">
      <c r="A5" s="22" t="s">
        <v>8</v>
      </c>
      <c r="B5" s="64">
        <v>1596895</v>
      </c>
      <c r="C5" s="64">
        <v>1066673</v>
      </c>
      <c r="D5" s="64">
        <v>1367999</v>
      </c>
      <c r="E5" s="64">
        <v>501354</v>
      </c>
    </row>
    <row r="6" spans="1:5" ht="33.75" customHeight="1" x14ac:dyDescent="0.25">
      <c r="A6" s="106" t="s">
        <v>118</v>
      </c>
      <c r="B6" s="106"/>
      <c r="C6" s="106"/>
      <c r="D6" s="106"/>
      <c r="E6" s="106"/>
    </row>
  </sheetData>
  <mergeCells count="3">
    <mergeCell ref="B1:C1"/>
    <mergeCell ref="D1:E1"/>
    <mergeCell ref="A6:E6"/>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C16" sqref="C16"/>
    </sheetView>
  </sheetViews>
  <sheetFormatPr defaultRowHeight="15" x14ac:dyDescent="0.25"/>
  <cols>
    <col min="1" max="1" width="24.7109375" customWidth="1"/>
    <col min="2" max="4" width="14.7109375" customWidth="1"/>
  </cols>
  <sheetData>
    <row r="1" spans="1:4" ht="87.75" customHeight="1" x14ac:dyDescent="0.25">
      <c r="A1" s="106" t="s">
        <v>215</v>
      </c>
      <c r="B1" s="106"/>
      <c r="C1" s="106"/>
      <c r="D1" s="106"/>
    </row>
    <row r="2" spans="1:4" ht="22.5" customHeight="1" x14ac:dyDescent="0.25">
      <c r="A2" s="106" t="s">
        <v>81</v>
      </c>
      <c r="B2" s="106"/>
      <c r="C2" s="106"/>
      <c r="D2" s="106"/>
    </row>
    <row r="3" spans="1:4" ht="18.75" customHeight="1" x14ac:dyDescent="0.25">
      <c r="A3" s="106" t="s">
        <v>82</v>
      </c>
      <c r="B3" s="106"/>
      <c r="C3" s="106"/>
      <c r="D3" s="106"/>
    </row>
    <row r="4" spans="1:4" ht="18.75" customHeight="1" x14ac:dyDescent="0.25">
      <c r="A4" s="112" t="s">
        <v>83</v>
      </c>
      <c r="B4" s="113"/>
      <c r="C4" s="113"/>
      <c r="D4" s="113"/>
    </row>
    <row r="5" spans="1:4" ht="18.75" customHeight="1" x14ac:dyDescent="0.25">
      <c r="A5" s="106" t="s">
        <v>84</v>
      </c>
      <c r="B5" s="106"/>
      <c r="C5" s="106"/>
      <c r="D5" s="106"/>
    </row>
    <row r="6" spans="1:4" ht="18" customHeight="1" x14ac:dyDescent="0.25">
      <c r="A6" s="106" t="s">
        <v>85</v>
      </c>
      <c r="B6" s="106"/>
      <c r="C6" s="106"/>
      <c r="D6" s="106"/>
    </row>
    <row r="7" spans="1:4" ht="22.5" customHeight="1" x14ac:dyDescent="0.25">
      <c r="A7" s="106" t="s">
        <v>86</v>
      </c>
      <c r="B7" s="106"/>
      <c r="C7" s="106"/>
      <c r="D7" s="106"/>
    </row>
    <row r="8" spans="1:4" ht="33.75" customHeight="1" x14ac:dyDescent="0.25">
      <c r="A8" s="107" t="s">
        <v>12</v>
      </c>
      <c r="B8" s="107"/>
      <c r="C8" s="107"/>
      <c r="D8" s="107"/>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D5" sqref="A1:D5"/>
    </sheetView>
  </sheetViews>
  <sheetFormatPr defaultRowHeight="15" x14ac:dyDescent="0.25"/>
  <cols>
    <col min="1" max="1" width="24.7109375" customWidth="1"/>
    <col min="2" max="4" width="14.7109375" customWidth="1"/>
  </cols>
  <sheetData>
    <row r="1" spans="1:4" x14ac:dyDescent="0.25">
      <c r="A1" s="78" t="s">
        <v>63</v>
      </c>
      <c r="B1" s="78" t="s">
        <v>64</v>
      </c>
      <c r="C1" s="78" t="s">
        <v>1</v>
      </c>
      <c r="D1" s="78" t="s">
        <v>100</v>
      </c>
    </row>
    <row r="2" spans="1:4" ht="15.75" customHeight="1" x14ac:dyDescent="0.25">
      <c r="A2" s="18" t="s">
        <v>101</v>
      </c>
      <c r="B2" s="74">
        <v>0</v>
      </c>
      <c r="C2" s="74">
        <v>14192946</v>
      </c>
      <c r="D2" s="74">
        <v>14192946</v>
      </c>
    </row>
    <row r="3" spans="1:4" x14ac:dyDescent="0.25">
      <c r="A3" s="18" t="s">
        <v>102</v>
      </c>
      <c r="B3" s="75">
        <v>0</v>
      </c>
      <c r="C3" s="74">
        <v>425166</v>
      </c>
      <c r="D3" s="74">
        <v>425166</v>
      </c>
    </row>
    <row r="4" spans="1:4" x14ac:dyDescent="0.25">
      <c r="A4" s="17" t="s">
        <v>103</v>
      </c>
      <c r="B4" s="75">
        <v>0</v>
      </c>
      <c r="C4" s="74">
        <v>1344266</v>
      </c>
      <c r="D4" s="74">
        <v>1344266</v>
      </c>
    </row>
    <row r="5" spans="1:4" x14ac:dyDescent="0.25">
      <c r="A5" s="22" t="s">
        <v>8</v>
      </c>
      <c r="B5" s="75">
        <v>0</v>
      </c>
      <c r="C5" s="75">
        <v>15962378</v>
      </c>
      <c r="D5" s="75">
        <v>15962378</v>
      </c>
    </row>
    <row r="6" spans="1:4" ht="15.75" customHeight="1" x14ac:dyDescent="0.25"/>
    <row r="7" spans="1:4" ht="15" customHeight="1" x14ac:dyDescent="0.25"/>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C14" sqref="C14"/>
    </sheetView>
  </sheetViews>
  <sheetFormatPr defaultRowHeight="15" x14ac:dyDescent="0.25"/>
  <cols>
    <col min="1" max="1" width="24.7109375" customWidth="1"/>
    <col min="2" max="3" width="11" bestFit="1" customWidth="1"/>
    <col min="4" max="5" width="10" bestFit="1" customWidth="1"/>
    <col min="6" max="8" width="10" customWidth="1"/>
    <col min="9" max="9" width="11" bestFit="1" customWidth="1"/>
  </cols>
  <sheetData>
    <row r="1" spans="1:9" ht="15.75" x14ac:dyDescent="0.25">
      <c r="A1" s="78" t="s">
        <v>63</v>
      </c>
      <c r="B1" s="37" t="s">
        <v>25</v>
      </c>
      <c r="C1" s="37" t="s">
        <v>68</v>
      </c>
      <c r="D1" s="37" t="s">
        <v>23</v>
      </c>
      <c r="E1" s="37" t="s">
        <v>24</v>
      </c>
      <c r="F1" s="37" t="s">
        <v>69</v>
      </c>
      <c r="G1" s="37" t="s">
        <v>26</v>
      </c>
      <c r="H1" s="37" t="s">
        <v>70</v>
      </c>
      <c r="I1" s="37" t="s">
        <v>8</v>
      </c>
    </row>
    <row r="2" spans="1:9" x14ac:dyDescent="0.25">
      <c r="A2" s="18" t="s">
        <v>101</v>
      </c>
      <c r="B2" s="62">
        <v>9381093</v>
      </c>
      <c r="C2" s="62">
        <v>2216198</v>
      </c>
      <c r="D2" s="62">
        <v>588182</v>
      </c>
      <c r="E2" s="62">
        <v>856546</v>
      </c>
      <c r="F2" s="62">
        <v>617756</v>
      </c>
      <c r="G2" s="62">
        <v>146847</v>
      </c>
      <c r="H2" s="62">
        <v>386324</v>
      </c>
      <c r="I2" s="62">
        <v>14192946</v>
      </c>
    </row>
    <row r="3" spans="1:9" x14ac:dyDescent="0.25">
      <c r="A3" s="18" t="s">
        <v>102</v>
      </c>
      <c r="B3" s="62">
        <v>181508</v>
      </c>
      <c r="C3" s="62">
        <v>75568</v>
      </c>
      <c r="D3" s="62">
        <v>62222</v>
      </c>
      <c r="E3" s="62">
        <v>34099</v>
      </c>
      <c r="F3" s="62">
        <v>9179</v>
      </c>
      <c r="G3" s="62">
        <v>27555</v>
      </c>
      <c r="H3" s="62">
        <v>35035</v>
      </c>
      <c r="I3" s="62">
        <v>425166</v>
      </c>
    </row>
    <row r="4" spans="1:9" x14ac:dyDescent="0.25">
      <c r="A4" s="17" t="s">
        <v>103</v>
      </c>
      <c r="B4" s="62">
        <v>343851</v>
      </c>
      <c r="C4" s="62">
        <v>161548</v>
      </c>
      <c r="D4" s="62">
        <v>45000</v>
      </c>
      <c r="E4" s="62">
        <v>62938</v>
      </c>
      <c r="F4" s="62">
        <v>53497</v>
      </c>
      <c r="G4" s="62">
        <v>15718</v>
      </c>
      <c r="H4" s="62">
        <v>661715</v>
      </c>
      <c r="I4" s="62">
        <v>1344266</v>
      </c>
    </row>
    <row r="5" spans="1:9" x14ac:dyDescent="0.25">
      <c r="A5" s="22" t="s">
        <v>8</v>
      </c>
      <c r="B5" s="75">
        <v>9906452</v>
      </c>
      <c r="C5" s="75">
        <v>2453314</v>
      </c>
      <c r="D5" s="75">
        <v>695404</v>
      </c>
      <c r="E5" s="75">
        <v>953583</v>
      </c>
      <c r="F5" s="75">
        <v>680432</v>
      </c>
      <c r="G5" s="75">
        <v>190120</v>
      </c>
      <c r="H5" s="75">
        <v>1083074</v>
      </c>
      <c r="I5" s="75">
        <v>15962378</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workbookViewId="0">
      <selection activeCell="B13" sqref="B13"/>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s>
  <sheetData>
    <row r="1" spans="1:8" ht="15.75" x14ac:dyDescent="0.25">
      <c r="A1" s="78" t="s">
        <v>63</v>
      </c>
      <c r="B1" s="37" t="s">
        <v>72</v>
      </c>
      <c r="C1" s="37" t="s">
        <v>27</v>
      </c>
      <c r="D1" s="37" t="s">
        <v>28</v>
      </c>
      <c r="E1" s="37" t="s">
        <v>29</v>
      </c>
      <c r="F1" s="37" t="s">
        <v>30</v>
      </c>
      <c r="G1" s="7" t="s">
        <v>104</v>
      </c>
      <c r="H1" s="8" t="s">
        <v>8</v>
      </c>
    </row>
    <row r="2" spans="1:8" x14ac:dyDescent="0.25">
      <c r="A2" s="18" t="s">
        <v>101</v>
      </c>
      <c r="B2" s="67">
        <v>1303797</v>
      </c>
      <c r="C2" s="67">
        <v>713549</v>
      </c>
      <c r="D2" s="67">
        <v>2599020</v>
      </c>
      <c r="E2" s="67">
        <v>2208013</v>
      </c>
      <c r="F2" s="67">
        <v>3684257</v>
      </c>
      <c r="G2" s="67">
        <v>3684309</v>
      </c>
      <c r="H2" s="67">
        <v>14192946</v>
      </c>
    </row>
    <row r="3" spans="1:8" x14ac:dyDescent="0.25">
      <c r="A3" s="18" t="s">
        <v>102</v>
      </c>
      <c r="B3" s="67">
        <v>14537</v>
      </c>
      <c r="C3" s="67">
        <v>15752</v>
      </c>
      <c r="D3" s="67">
        <v>24102</v>
      </c>
      <c r="E3" s="67">
        <v>47986</v>
      </c>
      <c r="F3" s="67">
        <v>118709</v>
      </c>
      <c r="G3" s="67">
        <v>204080</v>
      </c>
      <c r="H3" s="67">
        <v>425166</v>
      </c>
    </row>
    <row r="4" spans="1:8" x14ac:dyDescent="0.25">
      <c r="A4" s="17" t="s">
        <v>103</v>
      </c>
      <c r="B4" s="67">
        <v>148960</v>
      </c>
      <c r="C4" s="67">
        <v>87164</v>
      </c>
      <c r="D4" s="67">
        <v>194625</v>
      </c>
      <c r="E4" s="67">
        <v>261041</v>
      </c>
      <c r="F4" s="67">
        <v>412711</v>
      </c>
      <c r="G4" s="67">
        <v>239764</v>
      </c>
      <c r="H4" s="67">
        <v>1344266</v>
      </c>
    </row>
    <row r="5" spans="1:8" x14ac:dyDescent="0.25">
      <c r="A5" s="22" t="s">
        <v>8</v>
      </c>
      <c r="B5" s="63">
        <v>1467294</v>
      </c>
      <c r="C5" s="63">
        <v>816465</v>
      </c>
      <c r="D5" s="63">
        <v>2817747</v>
      </c>
      <c r="E5" s="63">
        <v>2517040</v>
      </c>
      <c r="F5" s="63">
        <v>4215677</v>
      </c>
      <c r="G5" s="63">
        <v>4128153</v>
      </c>
      <c r="H5" s="63">
        <v>15962378</v>
      </c>
    </row>
    <row r="8" spans="1:8" ht="15" customHeight="1" x14ac:dyDescent="0.25"/>
    <row r="9" spans="1:8" ht="15" customHeight="1" x14ac:dyDescent="0.25"/>
  </sheetData>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C15" sqref="C15"/>
    </sheetView>
  </sheetViews>
  <sheetFormatPr defaultRowHeight="15" x14ac:dyDescent="0.25"/>
  <cols>
    <col min="1" max="1" width="24.7109375" customWidth="1"/>
    <col min="2" max="5" width="12.7109375" customWidth="1"/>
  </cols>
  <sheetData>
    <row r="1" spans="1:5" ht="15.75" x14ac:dyDescent="0.25">
      <c r="A1" s="23"/>
      <c r="B1" s="111" t="s">
        <v>75</v>
      </c>
      <c r="C1" s="111"/>
      <c r="D1" s="114" t="s">
        <v>76</v>
      </c>
      <c r="E1" s="114"/>
    </row>
    <row r="2" spans="1:5" x14ac:dyDescent="0.25">
      <c r="A2" s="78" t="s">
        <v>63</v>
      </c>
      <c r="B2" s="78" t="s">
        <v>64</v>
      </c>
      <c r="C2" s="78" t="s">
        <v>1</v>
      </c>
      <c r="D2" s="78" t="s">
        <v>3</v>
      </c>
      <c r="E2" s="78" t="s">
        <v>1</v>
      </c>
    </row>
    <row r="3" spans="1:5" x14ac:dyDescent="0.25">
      <c r="A3" s="18" t="s">
        <v>101</v>
      </c>
      <c r="B3" s="72">
        <v>0</v>
      </c>
      <c r="C3" s="72">
        <v>26089861</v>
      </c>
      <c r="D3" s="74">
        <v>0</v>
      </c>
      <c r="E3" s="74">
        <v>2296030</v>
      </c>
    </row>
    <row r="4" spans="1:5" x14ac:dyDescent="0.25">
      <c r="A4" s="18" t="s">
        <v>102</v>
      </c>
      <c r="B4" s="72">
        <v>0</v>
      </c>
      <c r="C4" s="72">
        <v>479177</v>
      </c>
      <c r="D4" s="74">
        <v>0</v>
      </c>
      <c r="E4" s="74">
        <v>371154</v>
      </c>
    </row>
    <row r="5" spans="1:5" x14ac:dyDescent="0.25">
      <c r="A5" s="17" t="s">
        <v>103</v>
      </c>
      <c r="B5" s="65">
        <v>0</v>
      </c>
      <c r="C5" s="65">
        <v>1993198</v>
      </c>
      <c r="D5" s="74">
        <v>0</v>
      </c>
      <c r="E5" s="74">
        <v>695335</v>
      </c>
    </row>
    <row r="6" spans="1:5" x14ac:dyDescent="0.25">
      <c r="A6" s="22" t="s">
        <v>8</v>
      </c>
      <c r="B6" s="73">
        <v>0</v>
      </c>
      <c r="C6" s="73">
        <v>28562236</v>
      </c>
      <c r="D6" s="73">
        <v>0</v>
      </c>
      <c r="E6" s="73">
        <v>3362519</v>
      </c>
    </row>
  </sheetData>
  <mergeCells count="2">
    <mergeCell ref="B1:C1"/>
    <mergeCell ref="D1:E1"/>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C15" sqref="C15"/>
    </sheetView>
  </sheetViews>
  <sheetFormatPr defaultRowHeight="15" x14ac:dyDescent="0.25"/>
  <cols>
    <col min="1" max="1" width="24.7109375" customWidth="1"/>
    <col min="2" max="4" width="14.7109375" customWidth="1"/>
  </cols>
  <sheetData>
    <row r="1" spans="1:4" ht="73.5" customHeight="1" x14ac:dyDescent="0.25">
      <c r="A1" s="106" t="s">
        <v>212</v>
      </c>
      <c r="B1" s="106"/>
      <c r="C1" s="106"/>
      <c r="D1" s="106"/>
    </row>
    <row r="2" spans="1:4" ht="22.5" customHeight="1" x14ac:dyDescent="0.25">
      <c r="A2" s="106" t="s">
        <v>81</v>
      </c>
      <c r="B2" s="106"/>
      <c r="C2" s="106"/>
      <c r="D2" s="106"/>
    </row>
    <row r="3" spans="1:4" ht="18.75" customHeight="1" x14ac:dyDescent="0.25">
      <c r="A3" s="106" t="s">
        <v>82</v>
      </c>
      <c r="B3" s="106"/>
      <c r="C3" s="106"/>
      <c r="D3" s="106"/>
    </row>
    <row r="4" spans="1:4" ht="18.75" customHeight="1" x14ac:dyDescent="0.25">
      <c r="A4" s="112" t="s">
        <v>83</v>
      </c>
      <c r="B4" s="113"/>
      <c r="C4" s="113"/>
      <c r="D4" s="113"/>
    </row>
    <row r="5" spans="1:4" ht="18.75" customHeight="1" x14ac:dyDescent="0.25">
      <c r="A5" s="106" t="s">
        <v>84</v>
      </c>
      <c r="B5" s="106"/>
      <c r="C5" s="106"/>
      <c r="D5" s="106"/>
    </row>
    <row r="6" spans="1:4" ht="18" customHeight="1" x14ac:dyDescent="0.25">
      <c r="A6" s="106" t="s">
        <v>85</v>
      </c>
      <c r="B6" s="106"/>
      <c r="C6" s="106"/>
      <c r="D6" s="106"/>
    </row>
    <row r="7" spans="1:4" ht="22.5" customHeight="1" x14ac:dyDescent="0.25">
      <c r="A7" s="106" t="s">
        <v>86</v>
      </c>
      <c r="B7" s="106"/>
      <c r="C7" s="106"/>
      <c r="D7" s="106"/>
    </row>
    <row r="8" spans="1:4" ht="33.75" customHeight="1" x14ac:dyDescent="0.25">
      <c r="A8" s="107" t="s">
        <v>12</v>
      </c>
      <c r="B8" s="107"/>
      <c r="C8" s="107"/>
      <c r="D8" s="107"/>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D5" sqref="A1:D5"/>
    </sheetView>
  </sheetViews>
  <sheetFormatPr defaultRowHeight="15" x14ac:dyDescent="0.25"/>
  <cols>
    <col min="1" max="1" width="24.7109375" customWidth="1"/>
    <col min="2" max="4" width="14.7109375" customWidth="1"/>
  </cols>
  <sheetData>
    <row r="1" spans="1:4" x14ac:dyDescent="0.25">
      <c r="A1" s="78" t="s">
        <v>63</v>
      </c>
      <c r="B1" s="78" t="s">
        <v>64</v>
      </c>
      <c r="C1" s="78" t="s">
        <v>1</v>
      </c>
      <c r="D1" s="78" t="s">
        <v>8</v>
      </c>
    </row>
    <row r="2" spans="1:4" ht="15.75" customHeight="1" x14ac:dyDescent="0.25">
      <c r="A2" s="18" t="s">
        <v>101</v>
      </c>
      <c r="B2" s="74">
        <v>0</v>
      </c>
      <c r="C2" s="74">
        <v>570</v>
      </c>
      <c r="D2" s="74">
        <v>570</v>
      </c>
    </row>
    <row r="3" spans="1:4" x14ac:dyDescent="0.25">
      <c r="A3" s="18" t="s">
        <v>102</v>
      </c>
      <c r="B3" s="75">
        <v>0</v>
      </c>
      <c r="C3" s="74">
        <v>72</v>
      </c>
      <c r="D3" s="74">
        <v>72</v>
      </c>
    </row>
    <row r="4" spans="1:4" x14ac:dyDescent="0.25">
      <c r="A4" s="17" t="s">
        <v>103</v>
      </c>
      <c r="B4" s="75">
        <v>0</v>
      </c>
      <c r="C4" s="74">
        <v>292</v>
      </c>
      <c r="D4" s="74">
        <v>292</v>
      </c>
    </row>
    <row r="5" spans="1:4" x14ac:dyDescent="0.25">
      <c r="A5" s="22" t="s">
        <v>8</v>
      </c>
      <c r="B5" s="75">
        <v>0</v>
      </c>
      <c r="C5" s="75">
        <v>934</v>
      </c>
      <c r="D5" s="75">
        <v>934</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workbookViewId="0">
      <selection activeCell="I5" sqref="A1:I5"/>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78" t="s">
        <v>63</v>
      </c>
      <c r="B1" s="37" t="s">
        <v>25</v>
      </c>
      <c r="C1" s="37" t="s">
        <v>68</v>
      </c>
      <c r="D1" s="37" t="s">
        <v>23</v>
      </c>
      <c r="E1" s="37" t="s">
        <v>24</v>
      </c>
      <c r="F1" s="37" t="s">
        <v>69</v>
      </c>
      <c r="G1" s="37" t="s">
        <v>26</v>
      </c>
      <c r="H1" s="37" t="s">
        <v>70</v>
      </c>
      <c r="I1" s="37" t="s">
        <v>8</v>
      </c>
    </row>
    <row r="2" spans="1:9" x14ac:dyDescent="0.25">
      <c r="A2" s="18" t="s">
        <v>101</v>
      </c>
      <c r="B2" s="62">
        <v>189</v>
      </c>
      <c r="C2" s="62">
        <v>66</v>
      </c>
      <c r="D2" s="62">
        <v>41</v>
      </c>
      <c r="E2" s="62">
        <v>119</v>
      </c>
      <c r="F2" s="62">
        <v>65</v>
      </c>
      <c r="G2" s="62">
        <v>40</v>
      </c>
      <c r="H2" s="62">
        <v>50</v>
      </c>
      <c r="I2" s="62">
        <v>570</v>
      </c>
    </row>
    <row r="3" spans="1:9" x14ac:dyDescent="0.25">
      <c r="A3" s="18" t="s">
        <v>102</v>
      </c>
      <c r="B3" s="62">
        <v>26</v>
      </c>
      <c r="C3" s="62">
        <v>15</v>
      </c>
      <c r="D3" s="62">
        <v>3</v>
      </c>
      <c r="E3" s="62">
        <v>0</v>
      </c>
      <c r="F3" s="62">
        <v>0</v>
      </c>
      <c r="G3" s="62">
        <v>2</v>
      </c>
      <c r="H3" s="62">
        <v>26</v>
      </c>
      <c r="I3" s="62">
        <v>72</v>
      </c>
    </row>
    <row r="4" spans="1:9" x14ac:dyDescent="0.25">
      <c r="A4" s="17" t="s">
        <v>103</v>
      </c>
      <c r="B4" s="62">
        <v>74</v>
      </c>
      <c r="C4" s="62">
        <v>1</v>
      </c>
      <c r="D4" s="62">
        <v>1</v>
      </c>
      <c r="E4" s="62">
        <v>0</v>
      </c>
      <c r="F4" s="62">
        <v>0</v>
      </c>
      <c r="G4" s="62">
        <v>0</v>
      </c>
      <c r="H4" s="62">
        <v>216</v>
      </c>
      <c r="I4" s="62">
        <v>292</v>
      </c>
    </row>
    <row r="5" spans="1:9" x14ac:dyDescent="0.25">
      <c r="A5" s="22" t="s">
        <v>8</v>
      </c>
      <c r="B5" s="75">
        <v>289</v>
      </c>
      <c r="C5" s="75">
        <v>82</v>
      </c>
      <c r="D5" s="75">
        <v>45</v>
      </c>
      <c r="E5" s="75">
        <v>119</v>
      </c>
      <c r="F5" s="75">
        <v>65</v>
      </c>
      <c r="G5" s="75">
        <v>42</v>
      </c>
      <c r="H5" s="75">
        <v>292</v>
      </c>
      <c r="I5" s="75">
        <v>934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heetViews>
  <sheetFormatPr defaultRowHeight="15" x14ac:dyDescent="0.25"/>
  <cols>
    <col min="1" max="1" width="20.7109375" style="5" customWidth="1"/>
    <col min="2" max="2" width="12.28515625" style="5" customWidth="1"/>
    <col min="3" max="4" width="11.7109375" style="5" customWidth="1"/>
    <col min="5" max="5" width="12.42578125" style="5" customWidth="1"/>
    <col min="6" max="6" width="12.28515625" style="5" customWidth="1"/>
    <col min="7" max="7" width="9.140625" style="5" customWidth="1"/>
    <col min="8" max="16384" width="9.140625" style="5"/>
  </cols>
  <sheetData>
    <row r="1" spans="1:6" x14ac:dyDescent="0.25">
      <c r="A1" s="52"/>
      <c r="B1" s="76" t="s">
        <v>203</v>
      </c>
      <c r="C1" s="76" t="s">
        <v>204</v>
      </c>
      <c r="D1" s="76" t="s">
        <v>206</v>
      </c>
      <c r="E1" s="76" t="s">
        <v>210</v>
      </c>
      <c r="F1" s="76" t="s">
        <v>211</v>
      </c>
    </row>
    <row r="2" spans="1:6" x14ac:dyDescent="0.25">
      <c r="A2" s="51" t="s">
        <v>52</v>
      </c>
      <c r="B2" s="60">
        <v>697784147.69999993</v>
      </c>
      <c r="C2" s="60">
        <v>700078388.08000004</v>
      </c>
      <c r="D2" s="60">
        <v>671031451.10000002</v>
      </c>
      <c r="E2" s="60">
        <f>SUM(E3:E4)</f>
        <v>681409029.17999995</v>
      </c>
      <c r="F2" s="60">
        <f>SUM(F3:F4)</f>
        <v>676136211.41999996</v>
      </c>
    </row>
    <row r="3" spans="1:6" x14ac:dyDescent="0.25">
      <c r="A3" s="77" t="s">
        <v>186</v>
      </c>
      <c r="B3" s="61">
        <v>572243837.39999998</v>
      </c>
      <c r="C3" s="61">
        <v>583197570.60000002</v>
      </c>
      <c r="D3" s="61">
        <v>556141562.70000005</v>
      </c>
      <c r="E3" s="61">
        <v>564848860.52999997</v>
      </c>
      <c r="F3" s="61">
        <v>558965691.13999999</v>
      </c>
    </row>
    <row r="4" spans="1:6" x14ac:dyDescent="0.25">
      <c r="A4" s="77" t="s">
        <v>138</v>
      </c>
      <c r="B4" s="61">
        <v>125540310.3</v>
      </c>
      <c r="C4" s="61">
        <v>116880817.48</v>
      </c>
      <c r="D4" s="61">
        <v>114889888.40000001</v>
      </c>
      <c r="E4" s="61">
        <v>116560168.65000001</v>
      </c>
      <c r="F4" s="61">
        <v>117170520.28</v>
      </c>
    </row>
    <row r="5" spans="1:6" x14ac:dyDescent="0.25">
      <c r="A5" s="53" t="s">
        <v>2</v>
      </c>
      <c r="B5" s="60">
        <v>32712345</v>
      </c>
      <c r="C5" s="60">
        <v>32654281.0583</v>
      </c>
      <c r="D5" s="60">
        <v>32401738</v>
      </c>
      <c r="E5" s="60">
        <f>SUM(E6:E7)</f>
        <v>32070203.679899998</v>
      </c>
      <c r="F5" s="60">
        <f>SUM(F6:F7)</f>
        <v>31924755.060000002</v>
      </c>
    </row>
    <row r="6" spans="1:6" x14ac:dyDescent="0.25">
      <c r="A6" s="77" t="s">
        <v>187</v>
      </c>
      <c r="B6" s="61">
        <v>29165882</v>
      </c>
      <c r="C6" s="61">
        <v>29472694.671999998</v>
      </c>
      <c r="D6" s="61">
        <v>29042953</v>
      </c>
      <c r="E6" s="61">
        <v>28697052.432</v>
      </c>
      <c r="F6" s="61">
        <v>28562236.089000002</v>
      </c>
    </row>
    <row r="7" spans="1:6" x14ac:dyDescent="0.25">
      <c r="A7" s="77" t="s">
        <v>138</v>
      </c>
      <c r="B7" s="61">
        <v>3546463</v>
      </c>
      <c r="C7" s="61">
        <v>3181586.3862999999</v>
      </c>
      <c r="D7" s="61">
        <v>3358785</v>
      </c>
      <c r="E7" s="61">
        <v>3373151.2478999998</v>
      </c>
      <c r="F7" s="61">
        <v>3362518.9709999999</v>
      </c>
    </row>
    <row r="8" spans="1:6" x14ac:dyDescent="0.25">
      <c r="A8" s="53" t="s">
        <v>5</v>
      </c>
      <c r="B8" s="60">
        <v>17351102</v>
      </c>
      <c r="C8" s="60">
        <v>17247456.0975</v>
      </c>
      <c r="D8" s="60">
        <v>16860385</v>
      </c>
      <c r="E8" s="60">
        <f>SUM(E9:E10)</f>
        <v>16118746.0919</v>
      </c>
      <c r="F8" s="60">
        <f>SUM(F9:F10)</f>
        <v>16156052.840600001</v>
      </c>
    </row>
    <row r="9" spans="1:6" x14ac:dyDescent="0.25">
      <c r="A9" s="77" t="s">
        <v>187</v>
      </c>
      <c r="B9" s="61">
        <v>13425965</v>
      </c>
      <c r="C9" s="61">
        <v>13317728.301000001</v>
      </c>
      <c r="D9" s="61">
        <v>12957592</v>
      </c>
      <c r="E9" s="61">
        <v>12329270.583000001</v>
      </c>
      <c r="F9" s="61">
        <v>12241093.024</v>
      </c>
    </row>
    <row r="10" spans="1:6" x14ac:dyDescent="0.25">
      <c r="A10" s="77" t="s">
        <v>138</v>
      </c>
      <c r="B10" s="61">
        <v>3925137</v>
      </c>
      <c r="C10" s="61">
        <v>3929727.7965000002</v>
      </c>
      <c r="D10" s="61">
        <v>3902793</v>
      </c>
      <c r="E10" s="61">
        <v>3789475.5088999998</v>
      </c>
      <c r="F10" s="61">
        <v>3914959.8166</v>
      </c>
    </row>
    <row r="11" spans="1:6" x14ac:dyDescent="0.25">
      <c r="A11" s="53" t="s">
        <v>181</v>
      </c>
      <c r="B11" s="60">
        <v>62900000</v>
      </c>
      <c r="C11" s="60">
        <v>62900000</v>
      </c>
      <c r="D11" s="60">
        <v>62900000</v>
      </c>
      <c r="E11" s="60">
        <v>62900000</v>
      </c>
      <c r="F11" s="60">
        <v>62900000</v>
      </c>
    </row>
    <row r="12" spans="1:6" x14ac:dyDescent="0.25">
      <c r="A12" s="77" t="s">
        <v>187</v>
      </c>
      <c r="B12" s="61" t="s">
        <v>4</v>
      </c>
      <c r="C12" s="61" t="s">
        <v>4</v>
      </c>
      <c r="D12" s="61" t="s">
        <v>4</v>
      </c>
      <c r="E12" s="61" t="s">
        <v>4</v>
      </c>
      <c r="F12" s="61" t="s">
        <v>4</v>
      </c>
    </row>
    <row r="13" spans="1:6" x14ac:dyDescent="0.25">
      <c r="A13" s="77" t="s">
        <v>138</v>
      </c>
      <c r="B13" s="61" t="s">
        <v>4</v>
      </c>
      <c r="C13" s="61" t="s">
        <v>4</v>
      </c>
      <c r="D13" s="61" t="s">
        <v>4</v>
      </c>
      <c r="E13" s="61" t="s">
        <v>4</v>
      </c>
      <c r="F13" s="61" t="s">
        <v>4</v>
      </c>
    </row>
    <row r="14" spans="1:6" x14ac:dyDescent="0.25">
      <c r="A14" s="53" t="s">
        <v>182</v>
      </c>
      <c r="B14" s="60">
        <v>8840000</v>
      </c>
      <c r="C14" s="60">
        <v>8840000</v>
      </c>
      <c r="D14" s="60">
        <v>8840000</v>
      </c>
      <c r="E14" s="60">
        <v>8840000</v>
      </c>
      <c r="F14" s="60">
        <v>8840000</v>
      </c>
    </row>
    <row r="15" spans="1:6" x14ac:dyDescent="0.25">
      <c r="A15" s="77" t="s">
        <v>187</v>
      </c>
      <c r="B15" s="61" t="s">
        <v>4</v>
      </c>
      <c r="C15" s="61" t="s">
        <v>4</v>
      </c>
      <c r="D15" s="61" t="s">
        <v>4</v>
      </c>
      <c r="E15" s="61" t="s">
        <v>4</v>
      </c>
      <c r="F15" s="61" t="s">
        <v>4</v>
      </c>
    </row>
    <row r="16" spans="1:6" x14ac:dyDescent="0.25">
      <c r="A16" s="77" t="s">
        <v>138</v>
      </c>
      <c r="B16" s="61" t="s">
        <v>4</v>
      </c>
      <c r="C16" s="61" t="s">
        <v>4</v>
      </c>
      <c r="D16" s="61" t="s">
        <v>4</v>
      </c>
      <c r="E16" s="61" t="s">
        <v>4</v>
      </c>
      <c r="F16" s="61" t="s">
        <v>4</v>
      </c>
    </row>
    <row r="17" spans="1:6" ht="25.5" x14ac:dyDescent="0.25">
      <c r="A17" s="53" t="s">
        <v>183</v>
      </c>
      <c r="B17" s="60">
        <v>3400000</v>
      </c>
      <c r="C17" s="60">
        <v>3400000</v>
      </c>
      <c r="D17" s="60">
        <v>3400000</v>
      </c>
      <c r="E17" s="60">
        <v>3400000</v>
      </c>
      <c r="F17" s="60">
        <v>3400000</v>
      </c>
    </row>
    <row r="18" spans="1:6" x14ac:dyDescent="0.25">
      <c r="A18" s="77" t="s">
        <v>187</v>
      </c>
      <c r="B18" s="61" t="s">
        <v>4</v>
      </c>
      <c r="C18" s="61" t="s">
        <v>4</v>
      </c>
      <c r="D18" s="61" t="s">
        <v>4</v>
      </c>
      <c r="E18" s="61" t="s">
        <v>4</v>
      </c>
      <c r="F18" s="61" t="s">
        <v>4</v>
      </c>
    </row>
    <row r="19" spans="1:6" x14ac:dyDescent="0.25">
      <c r="A19" s="77" t="s">
        <v>138</v>
      </c>
      <c r="B19" s="61" t="s">
        <v>4</v>
      </c>
      <c r="C19" s="61" t="s">
        <v>4</v>
      </c>
      <c r="D19" s="61" t="s">
        <v>4</v>
      </c>
      <c r="E19" s="61" t="s">
        <v>4</v>
      </c>
      <c r="F19" s="61" t="s">
        <v>4</v>
      </c>
    </row>
    <row r="20" spans="1:6" x14ac:dyDescent="0.25">
      <c r="A20" s="53" t="s">
        <v>8</v>
      </c>
      <c r="B20" s="60">
        <v>822987594.69999993</v>
      </c>
      <c r="C20" s="60">
        <v>825120125.23580003</v>
      </c>
      <c r="D20" s="60">
        <v>795433574.10000002</v>
      </c>
      <c r="E20" s="60">
        <f>SUM(E17,E14,E11,E8,E5,E2)</f>
        <v>804737978.95179999</v>
      </c>
      <c r="F20" s="60">
        <f>SUM(F17,F14,F11,F8,F5,F2)</f>
        <v>799357019.32059991</v>
      </c>
    </row>
    <row r="21" spans="1:6" x14ac:dyDescent="0.25">
      <c r="A21" s="91"/>
      <c r="B21" s="92"/>
      <c r="C21" s="92"/>
      <c r="D21" s="92"/>
      <c r="E21" s="92"/>
      <c r="F21" s="93"/>
    </row>
    <row r="22" spans="1:6" ht="104.25" customHeight="1" x14ac:dyDescent="0.25">
      <c r="A22" s="94" t="s">
        <v>188</v>
      </c>
      <c r="B22" s="94"/>
      <c r="C22" s="94"/>
      <c r="D22" s="94"/>
      <c r="E22" s="94"/>
      <c r="F22" s="94"/>
    </row>
    <row r="23" spans="1:6" ht="15.95" customHeight="1" x14ac:dyDescent="0.25">
      <c r="A23" s="94" t="s">
        <v>13</v>
      </c>
      <c r="B23" s="94"/>
      <c r="C23" s="94"/>
      <c r="D23" s="94"/>
      <c r="E23" s="94"/>
      <c r="F23" s="94"/>
    </row>
    <row r="24" spans="1:6" ht="15.95" customHeight="1" x14ac:dyDescent="0.25">
      <c r="A24" s="94" t="s">
        <v>14</v>
      </c>
      <c r="B24" s="94"/>
      <c r="C24" s="94"/>
      <c r="D24" s="94"/>
      <c r="E24" s="94"/>
      <c r="F24" s="94"/>
    </row>
    <row r="25" spans="1:6" ht="15.95" customHeight="1" x14ac:dyDescent="0.25">
      <c r="A25" s="94" t="s">
        <v>11</v>
      </c>
      <c r="B25" s="94"/>
      <c r="C25" s="94"/>
      <c r="D25" s="94"/>
      <c r="E25" s="94"/>
      <c r="F25" s="94"/>
    </row>
    <row r="26" spans="1:6" ht="15.95" customHeight="1" x14ac:dyDescent="0.25">
      <c r="A26" s="94" t="s">
        <v>185</v>
      </c>
      <c r="B26" s="94"/>
      <c r="C26" s="94"/>
      <c r="D26" s="94"/>
      <c r="E26" s="94"/>
      <c r="F26" s="94"/>
    </row>
    <row r="27" spans="1:6" ht="32.25" customHeight="1" x14ac:dyDescent="0.25">
      <c r="A27" s="81" t="s">
        <v>12</v>
      </c>
      <c r="B27" s="82"/>
      <c r="C27" s="82"/>
      <c r="D27" s="82"/>
      <c r="E27" s="82"/>
      <c r="F27" s="83"/>
    </row>
  </sheetData>
  <mergeCells count="7">
    <mergeCell ref="A27:F27"/>
    <mergeCell ref="A21:F21"/>
    <mergeCell ref="A22:F22"/>
    <mergeCell ref="A23:F23"/>
    <mergeCell ref="A24:F24"/>
    <mergeCell ref="A25:F25"/>
    <mergeCell ref="A26:F26"/>
  </mergeCells>
  <printOptions gridLines="1"/>
  <pageMargins left="0.75" right="0.75" top="1" bottom="1" header="0.5" footer="0.5"/>
  <pageSetup orientation="portrait" horizontalDpi="300" verticalDpi="300" r:id="rId1"/>
  <headerFooter>
    <oddHeader>Report #2_x000D_dtcc_irs_20130208</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
  <sheetViews>
    <sheetView workbookViewId="0">
      <selection activeCell="A12" sqref="A12"/>
    </sheetView>
  </sheetViews>
  <sheetFormatPr defaultRowHeight="15" x14ac:dyDescent="0.25"/>
  <cols>
    <col min="1" max="1" width="24.7109375" customWidth="1"/>
    <col min="2" max="5" width="11" bestFit="1" customWidth="1"/>
    <col min="6" max="6" width="12" bestFit="1" customWidth="1"/>
    <col min="7" max="8" width="11" bestFit="1" customWidth="1"/>
    <col min="9" max="9" width="10" bestFit="1" customWidth="1"/>
    <col min="10" max="10" width="12" bestFit="1" customWidth="1"/>
  </cols>
  <sheetData>
    <row r="1" spans="1:10" ht="15.75" x14ac:dyDescent="0.25">
      <c r="A1" s="78" t="s">
        <v>63</v>
      </c>
      <c r="B1" s="37" t="s">
        <v>72</v>
      </c>
      <c r="C1" s="37" t="s">
        <v>27</v>
      </c>
      <c r="D1" s="37" t="s">
        <v>28</v>
      </c>
      <c r="E1" s="37" t="s">
        <v>29</v>
      </c>
      <c r="F1" s="37" t="s">
        <v>30</v>
      </c>
      <c r="G1" s="37" t="s">
        <v>31</v>
      </c>
      <c r="H1" s="37" t="s">
        <v>73</v>
      </c>
      <c r="I1" s="37" t="s">
        <v>74</v>
      </c>
      <c r="J1" s="8" t="s">
        <v>8</v>
      </c>
    </row>
    <row r="2" spans="1:10" x14ac:dyDescent="0.25">
      <c r="A2" s="18" t="s">
        <v>101</v>
      </c>
      <c r="B2" s="67">
        <v>19</v>
      </c>
      <c r="C2" s="67">
        <v>10</v>
      </c>
      <c r="D2" s="67">
        <v>77</v>
      </c>
      <c r="E2" s="67">
        <v>47</v>
      </c>
      <c r="F2" s="67">
        <v>86</v>
      </c>
      <c r="G2" s="67">
        <v>149</v>
      </c>
      <c r="H2" s="67">
        <v>158</v>
      </c>
      <c r="I2" s="67">
        <v>24</v>
      </c>
      <c r="J2" s="67">
        <v>570</v>
      </c>
    </row>
    <row r="3" spans="1:10" x14ac:dyDescent="0.25">
      <c r="A3" s="18" t="s">
        <v>102</v>
      </c>
      <c r="B3" s="67">
        <v>10</v>
      </c>
      <c r="C3" s="67">
        <v>3</v>
      </c>
      <c r="D3" s="67">
        <v>8</v>
      </c>
      <c r="E3" s="67">
        <v>0</v>
      </c>
      <c r="F3" s="67">
        <v>14</v>
      </c>
      <c r="G3" s="67">
        <v>30</v>
      </c>
      <c r="H3" s="67">
        <v>7</v>
      </c>
      <c r="I3" s="67">
        <v>0</v>
      </c>
      <c r="J3" s="67">
        <v>72</v>
      </c>
    </row>
    <row r="4" spans="1:10" x14ac:dyDescent="0.25">
      <c r="A4" s="17" t="s">
        <v>103</v>
      </c>
      <c r="B4" s="67">
        <v>6</v>
      </c>
      <c r="C4" s="67">
        <v>6</v>
      </c>
      <c r="D4" s="67">
        <v>88</v>
      </c>
      <c r="E4" s="67">
        <v>70</v>
      </c>
      <c r="F4" s="67">
        <v>43</v>
      </c>
      <c r="G4" s="67">
        <v>65</v>
      </c>
      <c r="H4" s="67">
        <v>14</v>
      </c>
      <c r="I4" s="67">
        <v>0</v>
      </c>
      <c r="J4" s="67">
        <v>292</v>
      </c>
    </row>
    <row r="5" spans="1:10" x14ac:dyDescent="0.25">
      <c r="A5" s="22" t="s">
        <v>8</v>
      </c>
      <c r="B5" s="55">
        <v>35</v>
      </c>
      <c r="C5" s="55">
        <v>19</v>
      </c>
      <c r="D5" s="55">
        <v>173</v>
      </c>
      <c r="E5" s="55">
        <v>117</v>
      </c>
      <c r="F5" s="55">
        <v>143</v>
      </c>
      <c r="G5" s="55">
        <v>244</v>
      </c>
      <c r="H5" s="55">
        <v>179</v>
      </c>
      <c r="I5" s="55">
        <v>24</v>
      </c>
      <c r="J5" s="55">
        <v>934</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E6" sqref="A1:E6"/>
    </sheetView>
  </sheetViews>
  <sheetFormatPr defaultRowHeight="15" x14ac:dyDescent="0.25"/>
  <cols>
    <col min="1" max="1" width="24.7109375" customWidth="1"/>
    <col min="2" max="5" width="12.7109375" customWidth="1"/>
  </cols>
  <sheetData>
    <row r="1" spans="1:5" ht="15.75" x14ac:dyDescent="0.25">
      <c r="A1" s="23"/>
      <c r="B1" s="111" t="s">
        <v>75</v>
      </c>
      <c r="C1" s="111"/>
      <c r="D1" s="114" t="s">
        <v>76</v>
      </c>
      <c r="E1" s="114"/>
    </row>
    <row r="2" spans="1:5" x14ac:dyDescent="0.25">
      <c r="A2" s="78" t="s">
        <v>63</v>
      </c>
      <c r="B2" s="78" t="s">
        <v>64</v>
      </c>
      <c r="C2" s="78" t="s">
        <v>1</v>
      </c>
      <c r="D2" s="78" t="s">
        <v>3</v>
      </c>
      <c r="E2" s="78" t="s">
        <v>1</v>
      </c>
    </row>
    <row r="3" spans="1:5" x14ac:dyDescent="0.25">
      <c r="A3" s="18" t="s">
        <v>101</v>
      </c>
      <c r="B3" s="72">
        <v>0</v>
      </c>
      <c r="C3" s="72">
        <v>839</v>
      </c>
      <c r="D3" s="74">
        <v>0</v>
      </c>
      <c r="E3" s="74">
        <v>301</v>
      </c>
    </row>
    <row r="4" spans="1:5" x14ac:dyDescent="0.25">
      <c r="A4" s="18" t="s">
        <v>102</v>
      </c>
      <c r="B4" s="72">
        <v>0</v>
      </c>
      <c r="C4" s="72">
        <v>54</v>
      </c>
      <c r="D4" s="74">
        <v>0</v>
      </c>
      <c r="E4" s="74">
        <v>90</v>
      </c>
    </row>
    <row r="5" spans="1:5" x14ac:dyDescent="0.25">
      <c r="A5" s="17" t="s">
        <v>103</v>
      </c>
      <c r="B5" s="65">
        <v>0</v>
      </c>
      <c r="C5" s="65">
        <v>415</v>
      </c>
      <c r="D5" s="74">
        <v>0</v>
      </c>
      <c r="E5" s="74">
        <v>169</v>
      </c>
    </row>
    <row r="6" spans="1:5" x14ac:dyDescent="0.25">
      <c r="A6" s="22" t="s">
        <v>8</v>
      </c>
      <c r="B6" s="73">
        <v>0</v>
      </c>
      <c r="C6" s="73">
        <v>1308</v>
      </c>
      <c r="D6" s="73">
        <v>0</v>
      </c>
      <c r="E6" s="73">
        <v>560</v>
      </c>
    </row>
  </sheetData>
  <mergeCells count="2">
    <mergeCell ref="B1:C1"/>
    <mergeCell ref="D1:E1"/>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B17" sqref="B17"/>
    </sheetView>
  </sheetViews>
  <sheetFormatPr defaultRowHeight="15" x14ac:dyDescent="0.25"/>
  <cols>
    <col min="1" max="1" width="24.7109375" customWidth="1"/>
    <col min="2" max="4" width="14.7109375" customWidth="1"/>
  </cols>
  <sheetData>
    <row r="1" spans="1:4" ht="73.5" customHeight="1" x14ac:dyDescent="0.25">
      <c r="A1" s="115" t="s">
        <v>213</v>
      </c>
      <c r="B1" s="115"/>
      <c r="C1" s="115"/>
      <c r="D1" s="115"/>
    </row>
    <row r="2" spans="1:4" ht="22.5" customHeight="1" x14ac:dyDescent="0.25">
      <c r="A2" s="106" t="s">
        <v>81</v>
      </c>
      <c r="B2" s="106"/>
      <c r="C2" s="106"/>
      <c r="D2" s="106"/>
    </row>
    <row r="3" spans="1:4" ht="18.75" customHeight="1" x14ac:dyDescent="0.25">
      <c r="A3" s="106" t="s">
        <v>82</v>
      </c>
      <c r="B3" s="106"/>
      <c r="C3" s="106"/>
      <c r="D3" s="106"/>
    </row>
    <row r="4" spans="1:4" ht="18.75" customHeight="1" x14ac:dyDescent="0.25">
      <c r="A4" s="112" t="s">
        <v>83</v>
      </c>
      <c r="B4" s="113"/>
      <c r="C4" s="113"/>
      <c r="D4" s="113"/>
    </row>
    <row r="5" spans="1:4" ht="18.75" customHeight="1" x14ac:dyDescent="0.25">
      <c r="A5" s="106" t="s">
        <v>84</v>
      </c>
      <c r="B5" s="106"/>
      <c r="C5" s="106"/>
      <c r="D5" s="106"/>
    </row>
    <row r="6" spans="1:4" ht="18" customHeight="1" x14ac:dyDescent="0.25">
      <c r="A6" s="106" t="s">
        <v>85</v>
      </c>
      <c r="B6" s="106"/>
      <c r="C6" s="106"/>
      <c r="D6" s="106"/>
    </row>
    <row r="7" spans="1:4" ht="22.5" customHeight="1" x14ac:dyDescent="0.25">
      <c r="A7" s="106" t="s">
        <v>86</v>
      </c>
      <c r="B7" s="106"/>
      <c r="C7" s="106"/>
      <c r="D7" s="106"/>
    </row>
    <row r="8" spans="1:4" ht="33.75" customHeight="1" x14ac:dyDescent="0.25">
      <c r="A8" s="107" t="s">
        <v>12</v>
      </c>
      <c r="B8" s="107"/>
      <c r="C8" s="107"/>
      <c r="D8" s="107"/>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B11" sqref="B11"/>
    </sheetView>
  </sheetViews>
  <sheetFormatPr defaultRowHeight="15" x14ac:dyDescent="0.25"/>
  <cols>
    <col min="1" max="1" width="24.7109375" customWidth="1"/>
    <col min="2" max="4" width="14.7109375" customWidth="1"/>
  </cols>
  <sheetData>
    <row r="1" spans="1:4" x14ac:dyDescent="0.25">
      <c r="A1" s="78" t="s">
        <v>63</v>
      </c>
      <c r="B1" s="78" t="s">
        <v>64</v>
      </c>
      <c r="C1" s="78" t="s">
        <v>1</v>
      </c>
      <c r="D1" s="78" t="s">
        <v>8</v>
      </c>
    </row>
    <row r="2" spans="1:4" x14ac:dyDescent="0.25">
      <c r="A2" s="26" t="s">
        <v>124</v>
      </c>
      <c r="B2" s="74">
        <v>0</v>
      </c>
      <c r="C2" s="67">
        <v>64286</v>
      </c>
      <c r="D2" s="67">
        <v>64286</v>
      </c>
    </row>
    <row r="3" spans="1:4" x14ac:dyDescent="0.25">
      <c r="A3" s="26" t="s">
        <v>125</v>
      </c>
      <c r="B3" s="74">
        <v>0</v>
      </c>
      <c r="C3" s="67">
        <v>5957</v>
      </c>
      <c r="D3" s="67">
        <v>5957</v>
      </c>
    </row>
    <row r="4" spans="1:4" x14ac:dyDescent="0.25">
      <c r="A4" s="26" t="s">
        <v>126</v>
      </c>
      <c r="B4" s="74">
        <v>0</v>
      </c>
      <c r="C4" s="67">
        <v>9372</v>
      </c>
      <c r="D4" s="67">
        <v>9372</v>
      </c>
    </row>
    <row r="5" spans="1:4" ht="15.75" customHeight="1" x14ac:dyDescent="0.25">
      <c r="A5" s="22" t="s">
        <v>8</v>
      </c>
      <c r="B5" s="74">
        <v>0</v>
      </c>
      <c r="C5" s="66">
        <v>79615</v>
      </c>
      <c r="D5" s="66">
        <v>79615</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activeCell="B10" sqref="B10"/>
    </sheetView>
  </sheetViews>
  <sheetFormatPr defaultRowHeight="15" x14ac:dyDescent="0.25"/>
  <cols>
    <col min="1" max="1" width="24.7109375" customWidth="1"/>
    <col min="2" max="2" width="10" bestFit="1" customWidth="1"/>
    <col min="3" max="3" width="8.5703125" bestFit="1" customWidth="1"/>
    <col min="4" max="5" width="10" bestFit="1" customWidth="1"/>
    <col min="6" max="8" width="10" customWidth="1"/>
    <col min="9" max="9" width="11" bestFit="1" customWidth="1"/>
  </cols>
  <sheetData>
    <row r="1" spans="1:9" ht="15.75" x14ac:dyDescent="0.25">
      <c r="A1" s="78" t="s">
        <v>63</v>
      </c>
      <c r="B1" s="37" t="s">
        <v>25</v>
      </c>
      <c r="C1" s="37" t="s">
        <v>68</v>
      </c>
      <c r="D1" s="37" t="s">
        <v>23</v>
      </c>
      <c r="E1" s="37" t="s">
        <v>24</v>
      </c>
      <c r="F1" s="37" t="s">
        <v>69</v>
      </c>
      <c r="G1" s="37" t="s">
        <v>26</v>
      </c>
      <c r="H1" s="37" t="s">
        <v>70</v>
      </c>
      <c r="I1" s="37" t="s">
        <v>8</v>
      </c>
    </row>
    <row r="2" spans="1:9" ht="15.75" thickBot="1" x14ac:dyDescent="0.3">
      <c r="A2" s="27" t="s">
        <v>127</v>
      </c>
      <c r="B2" s="68">
        <v>21846</v>
      </c>
      <c r="C2" s="68">
        <v>11498</v>
      </c>
      <c r="D2" s="68">
        <v>5043</v>
      </c>
      <c r="E2" s="68">
        <v>16491</v>
      </c>
      <c r="F2" s="68">
        <v>8805</v>
      </c>
      <c r="G2" s="68">
        <v>5216</v>
      </c>
      <c r="H2" s="68">
        <v>10716</v>
      </c>
      <c r="I2" s="69">
        <v>79615</v>
      </c>
    </row>
  </sheetData>
  <pageMargins left="0.7" right="0.7" top="0.75" bottom="0.75" header="0.3" footer="0.3"/>
  <pageSetup orientation="portrait" horizontalDpi="0"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
  <sheetViews>
    <sheetView workbookViewId="0">
      <selection activeCell="E15" sqref="E15"/>
    </sheetView>
  </sheetViews>
  <sheetFormatPr defaultRowHeight="15" x14ac:dyDescent="0.25"/>
  <cols>
    <col min="1" max="1" width="24.7109375" customWidth="1"/>
    <col min="2" max="5" width="11" bestFit="1" customWidth="1"/>
    <col min="6" max="6" width="12" bestFit="1" customWidth="1"/>
    <col min="7" max="7" width="11" bestFit="1" customWidth="1"/>
    <col min="8" max="8" width="12" bestFit="1" customWidth="1"/>
    <col min="10" max="10" width="10" bestFit="1" customWidth="1"/>
  </cols>
  <sheetData>
    <row r="1" spans="1:10" ht="15.75" x14ac:dyDescent="0.25">
      <c r="A1" s="78" t="s">
        <v>63</v>
      </c>
      <c r="B1" s="37" t="s">
        <v>72</v>
      </c>
      <c r="C1" s="37" t="s">
        <v>27</v>
      </c>
      <c r="D1" s="37" t="s">
        <v>28</v>
      </c>
      <c r="E1" s="37" t="s">
        <v>29</v>
      </c>
      <c r="F1" s="37" t="s">
        <v>30</v>
      </c>
      <c r="G1" s="7" t="s">
        <v>31</v>
      </c>
      <c r="H1" s="8" t="s">
        <v>73</v>
      </c>
      <c r="I1" s="8" t="s">
        <v>74</v>
      </c>
      <c r="J1" s="8" t="s">
        <v>8</v>
      </c>
    </row>
    <row r="2" spans="1:10" ht="15.75" thickBot="1" x14ac:dyDescent="0.3">
      <c r="A2" s="28" t="s">
        <v>128</v>
      </c>
      <c r="B2" s="70">
        <v>9758</v>
      </c>
      <c r="C2" s="70">
        <v>2890</v>
      </c>
      <c r="D2" s="70">
        <v>21977</v>
      </c>
      <c r="E2" s="70">
        <v>8115</v>
      </c>
      <c r="F2" s="70">
        <v>8149</v>
      </c>
      <c r="G2" s="70">
        <v>13435</v>
      </c>
      <c r="H2" s="70">
        <v>13670</v>
      </c>
      <c r="I2" s="70">
        <v>1623</v>
      </c>
      <c r="J2" s="71">
        <v>79615</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E6" sqref="A1:E6"/>
    </sheetView>
  </sheetViews>
  <sheetFormatPr defaultRowHeight="15" x14ac:dyDescent="0.25"/>
  <cols>
    <col min="1" max="1" width="24.7109375" customWidth="1"/>
    <col min="2" max="5" width="12.7109375" customWidth="1"/>
  </cols>
  <sheetData>
    <row r="1" spans="1:5" ht="15.75" x14ac:dyDescent="0.25">
      <c r="A1" s="23"/>
      <c r="B1" s="111" t="s">
        <v>75</v>
      </c>
      <c r="C1" s="111"/>
      <c r="D1" s="114" t="s">
        <v>76</v>
      </c>
      <c r="E1" s="114"/>
    </row>
    <row r="2" spans="1:5" x14ac:dyDescent="0.25">
      <c r="A2" s="78" t="s">
        <v>63</v>
      </c>
      <c r="B2" s="78" t="s">
        <v>64</v>
      </c>
      <c r="C2" s="78" t="s">
        <v>1</v>
      </c>
      <c r="D2" s="78" t="s">
        <v>3</v>
      </c>
      <c r="E2" s="78" t="s">
        <v>1</v>
      </c>
    </row>
    <row r="3" spans="1:5" x14ac:dyDescent="0.25">
      <c r="A3" s="26" t="s">
        <v>101</v>
      </c>
      <c r="B3" s="72">
        <v>0</v>
      </c>
      <c r="C3" s="72">
        <v>91972</v>
      </c>
      <c r="D3" s="72">
        <v>0</v>
      </c>
      <c r="E3" s="72">
        <v>36599</v>
      </c>
    </row>
    <row r="4" spans="1:5" x14ac:dyDescent="0.25">
      <c r="A4" s="26" t="s">
        <v>102</v>
      </c>
      <c r="B4" s="72">
        <v>0</v>
      </c>
      <c r="C4" s="72">
        <v>3282</v>
      </c>
      <c r="D4" s="72">
        <v>0</v>
      </c>
      <c r="E4" s="72">
        <v>8632</v>
      </c>
    </row>
    <row r="5" spans="1:5" x14ac:dyDescent="0.25">
      <c r="A5" s="26" t="s">
        <v>103</v>
      </c>
      <c r="B5" s="72">
        <v>0</v>
      </c>
      <c r="C5" s="72">
        <v>13140</v>
      </c>
      <c r="D5" s="72">
        <v>0</v>
      </c>
      <c r="E5" s="72">
        <v>5605</v>
      </c>
    </row>
    <row r="6" spans="1:5" x14ac:dyDescent="0.25">
      <c r="A6" s="22" t="s">
        <v>8</v>
      </c>
      <c r="B6" s="73">
        <v>0</v>
      </c>
      <c r="C6" s="73">
        <v>108394</v>
      </c>
      <c r="D6" s="73">
        <v>0</v>
      </c>
      <c r="E6" s="73">
        <v>50836</v>
      </c>
    </row>
  </sheetData>
  <mergeCells count="2">
    <mergeCell ref="B1:C1"/>
    <mergeCell ref="D1:E1"/>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C16" sqref="C16"/>
    </sheetView>
  </sheetViews>
  <sheetFormatPr defaultRowHeight="15" x14ac:dyDescent="0.25"/>
  <cols>
    <col min="1" max="1" width="24.7109375" customWidth="1"/>
    <col min="2" max="4" width="14.7109375" customWidth="1"/>
  </cols>
  <sheetData>
    <row r="1" spans="1:4" ht="87.75" customHeight="1" x14ac:dyDescent="0.25">
      <c r="A1" s="106" t="s">
        <v>215</v>
      </c>
      <c r="B1" s="106"/>
      <c r="C1" s="106"/>
      <c r="D1" s="106"/>
    </row>
    <row r="2" spans="1:4" ht="22.5" customHeight="1" x14ac:dyDescent="0.25">
      <c r="A2" s="106" t="s">
        <v>81</v>
      </c>
      <c r="B2" s="106"/>
      <c r="C2" s="106"/>
      <c r="D2" s="106"/>
    </row>
    <row r="3" spans="1:4" ht="18.75" customHeight="1" x14ac:dyDescent="0.25">
      <c r="A3" s="106" t="s">
        <v>82</v>
      </c>
      <c r="B3" s="106"/>
      <c r="C3" s="106"/>
      <c r="D3" s="106"/>
    </row>
    <row r="4" spans="1:4" ht="18.75" customHeight="1" x14ac:dyDescent="0.25">
      <c r="A4" s="112" t="s">
        <v>83</v>
      </c>
      <c r="B4" s="113"/>
      <c r="C4" s="113"/>
      <c r="D4" s="113"/>
    </row>
    <row r="5" spans="1:4" ht="18.75" customHeight="1" x14ac:dyDescent="0.25">
      <c r="A5" s="106" t="s">
        <v>84</v>
      </c>
      <c r="B5" s="106"/>
      <c r="C5" s="106"/>
      <c r="D5" s="106"/>
    </row>
    <row r="6" spans="1:4" ht="18" customHeight="1" x14ac:dyDescent="0.25">
      <c r="A6" s="106" t="s">
        <v>85</v>
      </c>
      <c r="B6" s="106"/>
      <c r="C6" s="106"/>
      <c r="D6" s="106"/>
    </row>
    <row r="7" spans="1:4" ht="22.5" customHeight="1" x14ac:dyDescent="0.25">
      <c r="A7" s="106" t="s">
        <v>86</v>
      </c>
      <c r="B7" s="106"/>
      <c r="C7" s="106"/>
      <c r="D7" s="106"/>
    </row>
    <row r="8" spans="1:4" ht="33.75" customHeight="1" x14ac:dyDescent="0.25">
      <c r="A8" s="107" t="s">
        <v>12</v>
      </c>
      <c r="B8" s="107"/>
      <c r="C8" s="107"/>
      <c r="D8" s="107"/>
    </row>
  </sheetData>
  <mergeCells count="8">
    <mergeCell ref="A6:D6"/>
    <mergeCell ref="A7:D7"/>
    <mergeCell ref="A8:D8"/>
    <mergeCell ref="A1:D1"/>
    <mergeCell ref="A2:D2"/>
    <mergeCell ref="A3:D3"/>
    <mergeCell ref="A4:D4"/>
    <mergeCell ref="A5:D5"/>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D10" sqref="A1:D10"/>
    </sheetView>
  </sheetViews>
  <sheetFormatPr defaultRowHeight="15" x14ac:dyDescent="0.25"/>
  <cols>
    <col min="1" max="1" width="20.7109375" style="5" bestFit="1" customWidth="1"/>
    <col min="2" max="4" width="14.7109375" style="5" customWidth="1"/>
    <col min="5" max="16384" width="9.140625" style="5"/>
  </cols>
  <sheetData>
    <row r="1" spans="1:4" ht="15.75" x14ac:dyDescent="0.25">
      <c r="A1" s="79" t="s">
        <v>133</v>
      </c>
      <c r="B1" s="37" t="s">
        <v>134</v>
      </c>
      <c r="C1" s="37" t="s">
        <v>1</v>
      </c>
      <c r="D1" s="37" t="s">
        <v>8</v>
      </c>
    </row>
    <row r="2" spans="1:4" x14ac:dyDescent="0.25">
      <c r="A2" s="10" t="s">
        <v>205</v>
      </c>
      <c r="B2" s="75">
        <v>2411774.4169092998</v>
      </c>
      <c r="C2" s="75">
        <v>5111975.8593017003</v>
      </c>
      <c r="D2" s="75">
        <v>7523750.2762110997</v>
      </c>
    </row>
    <row r="3" spans="1:4" x14ac:dyDescent="0.25">
      <c r="A3" s="11" t="s">
        <v>135</v>
      </c>
      <c r="B3" s="74">
        <v>0</v>
      </c>
      <c r="C3" s="74">
        <v>121428.63221910001</v>
      </c>
      <c r="D3" s="74">
        <v>121428.63221910001</v>
      </c>
    </row>
    <row r="4" spans="1:4" x14ac:dyDescent="0.25">
      <c r="A4" s="11" t="s">
        <v>136</v>
      </c>
      <c r="B4" s="74">
        <v>1037711.437571</v>
      </c>
      <c r="C4" s="74">
        <v>2459909.7615473</v>
      </c>
      <c r="D4" s="74">
        <v>3497621.1991182999</v>
      </c>
    </row>
    <row r="5" spans="1:4" x14ac:dyDescent="0.25">
      <c r="A5" s="11" t="s">
        <v>137</v>
      </c>
      <c r="B5" s="74">
        <v>1358032.5155124001</v>
      </c>
      <c r="C5" s="74">
        <v>2303696.5623158002</v>
      </c>
      <c r="D5" s="74">
        <v>3661729.0778281</v>
      </c>
    </row>
    <row r="6" spans="1:4" x14ac:dyDescent="0.25">
      <c r="A6" s="11" t="s">
        <v>138</v>
      </c>
      <c r="B6" s="74">
        <v>16030.463825999999</v>
      </c>
      <c r="C6" s="74">
        <v>226940.9032196</v>
      </c>
      <c r="D6" s="74">
        <v>242971.3670456</v>
      </c>
    </row>
    <row r="7" spans="1:4" x14ac:dyDescent="0.25">
      <c r="A7" s="10" t="s">
        <v>36</v>
      </c>
      <c r="B7" s="75">
        <v>0</v>
      </c>
      <c r="C7" s="75">
        <v>554276.14434390003</v>
      </c>
      <c r="D7" s="75">
        <v>554276.14434390003</v>
      </c>
    </row>
    <row r="8" spans="1:4" ht="17.25" customHeight="1" x14ac:dyDescent="0.25">
      <c r="A8" s="11" t="s">
        <v>144</v>
      </c>
      <c r="B8" s="74">
        <v>0</v>
      </c>
      <c r="C8" s="74">
        <v>50936.631826700002</v>
      </c>
      <c r="D8" s="74">
        <v>50936.631826700002</v>
      </c>
    </row>
    <row r="9" spans="1:4" x14ac:dyDescent="0.25">
      <c r="A9" s="11" t="s">
        <v>139</v>
      </c>
      <c r="B9" s="74">
        <v>0</v>
      </c>
      <c r="C9" s="74">
        <v>503339.51251710003</v>
      </c>
      <c r="D9" s="74">
        <v>503339.51251710003</v>
      </c>
    </row>
    <row r="10" spans="1:4" x14ac:dyDescent="0.25">
      <c r="A10" s="10" t="s">
        <v>8</v>
      </c>
      <c r="B10" s="75">
        <v>2411774.4169092998</v>
      </c>
      <c r="C10" s="75">
        <v>5666252.0036455998</v>
      </c>
      <c r="D10" s="75">
        <v>8078026.4205548996</v>
      </c>
    </row>
    <row r="11" spans="1:4" ht="66.75" customHeight="1" x14ac:dyDescent="0.25"/>
    <row r="12" spans="1:4" ht="15.95" customHeight="1" x14ac:dyDescent="0.25"/>
    <row r="13" spans="1:4" ht="15.95" customHeight="1" x14ac:dyDescent="0.25"/>
    <row r="14" spans="1:4" ht="29.25" customHeight="1" x14ac:dyDescent="0.25"/>
  </sheetData>
  <printOptions gridLines="1"/>
  <pageMargins left="0.75" right="0.75" top="1" bottom="1" header="0.5" footer="0.5"/>
  <pageSetup orientation="portrait" horizontalDpi="300" verticalDpi="3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D20" sqref="D20"/>
    </sheetView>
  </sheetViews>
  <sheetFormatPr defaultRowHeight="15" x14ac:dyDescent="0.25"/>
  <cols>
    <col min="1" max="1" width="20.7109375" style="5" bestFit="1" customWidth="1"/>
    <col min="2" max="5" width="12.7109375" style="5" customWidth="1"/>
    <col min="6" max="16384" width="9.140625" style="5"/>
  </cols>
  <sheetData>
    <row r="1" spans="1:5" ht="15.75" x14ac:dyDescent="0.25">
      <c r="A1" s="37" t="s">
        <v>133</v>
      </c>
      <c r="B1" s="37" t="s">
        <v>197</v>
      </c>
      <c r="C1" s="37" t="s">
        <v>39</v>
      </c>
      <c r="D1" s="37" t="s">
        <v>36</v>
      </c>
      <c r="E1" s="37" t="s">
        <v>8</v>
      </c>
    </row>
    <row r="2" spans="1:5" x14ac:dyDescent="0.25">
      <c r="A2" s="10" t="s">
        <v>33</v>
      </c>
      <c r="B2" s="75">
        <v>45803</v>
      </c>
      <c r="C2" s="75">
        <v>417542</v>
      </c>
      <c r="D2" s="75">
        <v>408468</v>
      </c>
      <c r="E2" s="75">
        <v>871813</v>
      </c>
    </row>
    <row r="3" spans="1:5" x14ac:dyDescent="0.25">
      <c r="A3" s="11" t="s">
        <v>136</v>
      </c>
      <c r="B3" s="74">
        <v>0</v>
      </c>
      <c r="C3" s="74">
        <v>0</v>
      </c>
      <c r="D3" s="74">
        <v>402957</v>
      </c>
      <c r="E3" s="74">
        <v>402957</v>
      </c>
    </row>
    <row r="4" spans="1:5" x14ac:dyDescent="0.25">
      <c r="A4" s="11" t="s">
        <v>141</v>
      </c>
      <c r="B4" s="67">
        <v>45803</v>
      </c>
      <c r="C4" s="67">
        <v>417542</v>
      </c>
      <c r="D4" s="67">
        <v>5511</v>
      </c>
      <c r="E4" s="74">
        <v>468856</v>
      </c>
    </row>
    <row r="5" spans="1:5" x14ac:dyDescent="0.25">
      <c r="A5" s="10" t="s">
        <v>35</v>
      </c>
      <c r="B5" s="75">
        <v>623256</v>
      </c>
      <c r="C5" s="75">
        <v>2466654</v>
      </c>
      <c r="D5" s="75">
        <v>3562026</v>
      </c>
      <c r="E5" s="75">
        <v>6651936</v>
      </c>
    </row>
    <row r="6" spans="1:5" x14ac:dyDescent="0.25">
      <c r="A6" s="11" t="s">
        <v>135</v>
      </c>
      <c r="B6" s="74">
        <v>0</v>
      </c>
      <c r="C6" s="74">
        <v>0</v>
      </c>
      <c r="D6" s="74">
        <v>121429</v>
      </c>
      <c r="E6" s="74">
        <v>121429</v>
      </c>
    </row>
    <row r="7" spans="1:5" x14ac:dyDescent="0.25">
      <c r="A7" s="11" t="s">
        <v>136</v>
      </c>
      <c r="B7" s="74">
        <v>0</v>
      </c>
      <c r="C7" s="74">
        <v>0</v>
      </c>
      <c r="D7" s="74">
        <v>3094664</v>
      </c>
      <c r="E7" s="74">
        <v>3094664</v>
      </c>
    </row>
    <row r="8" spans="1:5" x14ac:dyDescent="0.25">
      <c r="A8" s="11" t="s">
        <v>137</v>
      </c>
      <c r="B8" s="74">
        <v>623256</v>
      </c>
      <c r="C8" s="74">
        <v>2466654</v>
      </c>
      <c r="D8" s="74">
        <v>102962</v>
      </c>
      <c r="E8" s="74">
        <v>3192872</v>
      </c>
    </row>
    <row r="9" spans="1:5" x14ac:dyDescent="0.25">
      <c r="A9" s="11" t="s">
        <v>138</v>
      </c>
      <c r="B9" s="75">
        <v>0</v>
      </c>
      <c r="C9" s="74">
        <v>0</v>
      </c>
      <c r="D9" s="74">
        <v>242971</v>
      </c>
      <c r="E9" s="74">
        <v>242971</v>
      </c>
    </row>
    <row r="10" spans="1:5" x14ac:dyDescent="0.25">
      <c r="A10" s="10" t="s">
        <v>66</v>
      </c>
      <c r="B10" s="75">
        <v>0</v>
      </c>
      <c r="C10" s="75">
        <v>0</v>
      </c>
      <c r="D10" s="46">
        <v>554276</v>
      </c>
      <c r="E10" s="75">
        <v>554276</v>
      </c>
    </row>
    <row r="11" spans="1:5" x14ac:dyDescent="0.25">
      <c r="A11" s="4" t="s">
        <v>8</v>
      </c>
      <c r="B11" s="75">
        <v>669059</v>
      </c>
      <c r="C11" s="75">
        <v>2884196</v>
      </c>
      <c r="D11" s="75">
        <v>4524770</v>
      </c>
      <c r="E11" s="75">
        <v>8078025</v>
      </c>
    </row>
    <row r="12" spans="1:5" ht="15" customHeight="1" x14ac:dyDescent="0.25">
      <c r="A12" s="116" t="s">
        <v>142</v>
      </c>
      <c r="B12" s="117"/>
      <c r="C12" s="117"/>
      <c r="D12" s="117"/>
      <c r="E12" s="118"/>
    </row>
    <row r="13" spans="1:5" ht="15.95" customHeight="1" x14ac:dyDescent="0.25"/>
    <row r="14" spans="1:5" ht="15.95" customHeight="1" x14ac:dyDescent="0.25"/>
    <row r="15" spans="1:5" ht="18.75" customHeight="1" x14ac:dyDescent="0.25"/>
    <row r="16" spans="1:5" ht="30" customHeight="1" x14ac:dyDescent="0.25"/>
    <row r="17" ht="27.75" customHeight="1" x14ac:dyDescent="0.25"/>
  </sheetData>
  <mergeCells count="1">
    <mergeCell ref="A12:E12"/>
  </mergeCells>
  <printOptions gridLines="1"/>
  <pageMargins left="0.75" right="0.75" top="1" bottom="1" header="0.5" footer="0.5"/>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D32" sqref="D32"/>
    </sheetView>
  </sheetViews>
  <sheetFormatPr defaultRowHeight="15" x14ac:dyDescent="0.25"/>
  <cols>
    <col min="1" max="1" width="20.7109375" style="34" customWidth="1"/>
    <col min="2" max="2" width="12" style="34" customWidth="1"/>
    <col min="3" max="4" width="11.7109375" style="34" customWidth="1"/>
    <col min="5" max="5" width="12.5703125" style="34" customWidth="1"/>
    <col min="6" max="6" width="12.28515625" style="34" customWidth="1"/>
    <col min="7" max="16384" width="9.140625" style="34"/>
  </cols>
  <sheetData>
    <row r="1" spans="1:6" s="33" customFormat="1" ht="20.25" customHeight="1" x14ac:dyDescent="0.2">
      <c r="A1" s="52"/>
      <c r="B1" s="76" t="s">
        <v>203</v>
      </c>
      <c r="C1" s="76" t="s">
        <v>204</v>
      </c>
      <c r="D1" s="76" t="s">
        <v>206</v>
      </c>
      <c r="E1" s="76" t="s">
        <v>210</v>
      </c>
      <c r="F1" s="76" t="s">
        <v>211</v>
      </c>
    </row>
    <row r="2" spans="1:6" s="33" customFormat="1" ht="12.75" x14ac:dyDescent="0.2">
      <c r="A2" s="51" t="s">
        <v>52</v>
      </c>
      <c r="B2" s="50">
        <v>43369</v>
      </c>
      <c r="C2" s="50">
        <v>22457</v>
      </c>
      <c r="D2" s="50">
        <v>32330</v>
      </c>
      <c r="E2" s="50">
        <f>SUM(E3:E4)</f>
        <v>28212</v>
      </c>
      <c r="F2" s="50">
        <f>SUM(F3:F4)</f>
        <v>22593.5</v>
      </c>
    </row>
    <row r="3" spans="1:6" s="33" customFormat="1" ht="12.75" x14ac:dyDescent="0.2">
      <c r="A3" s="77" t="s">
        <v>177</v>
      </c>
      <c r="B3" s="48">
        <v>38283</v>
      </c>
      <c r="C3" s="48">
        <v>19080</v>
      </c>
      <c r="D3" s="48">
        <v>25974</v>
      </c>
      <c r="E3" s="48">
        <v>21976</v>
      </c>
      <c r="F3" s="48">
        <v>16347.5</v>
      </c>
    </row>
    <row r="4" spans="1:6" s="33" customFormat="1" ht="12.75" x14ac:dyDescent="0.2">
      <c r="A4" s="77" t="s">
        <v>178</v>
      </c>
      <c r="B4" s="48">
        <v>5086</v>
      </c>
      <c r="C4" s="48">
        <v>3377</v>
      </c>
      <c r="D4" s="48">
        <v>6356</v>
      </c>
      <c r="E4" s="48">
        <v>6236</v>
      </c>
      <c r="F4" s="48">
        <v>6246</v>
      </c>
    </row>
    <row r="5" spans="1:6" s="33" customFormat="1" ht="12.75" x14ac:dyDescent="0.2">
      <c r="A5" s="47" t="s">
        <v>2</v>
      </c>
      <c r="B5" s="50">
        <v>1129</v>
      </c>
      <c r="C5" s="50">
        <v>674</v>
      </c>
      <c r="D5" s="50">
        <v>1052</v>
      </c>
      <c r="E5" s="50">
        <f>SUM(E6:E7)</f>
        <v>947</v>
      </c>
      <c r="F5" s="50">
        <f>SUM(F6:F7)</f>
        <v>934</v>
      </c>
    </row>
    <row r="6" spans="1:6" s="33" customFormat="1" ht="12.75" x14ac:dyDescent="0.2">
      <c r="A6" s="77" t="s">
        <v>179</v>
      </c>
      <c r="B6" s="49" t="s">
        <v>180</v>
      </c>
      <c r="C6" s="49" t="s">
        <v>180</v>
      </c>
      <c r="D6" s="49" t="s">
        <v>180</v>
      </c>
      <c r="E6" s="49" t="s">
        <v>180</v>
      </c>
      <c r="F6" s="49" t="s">
        <v>180</v>
      </c>
    </row>
    <row r="7" spans="1:6" s="33" customFormat="1" ht="12.75" x14ac:dyDescent="0.2">
      <c r="A7" s="77" t="s">
        <v>178</v>
      </c>
      <c r="B7" s="48">
        <v>1129</v>
      </c>
      <c r="C7" s="48">
        <v>674</v>
      </c>
      <c r="D7" s="48">
        <v>1052</v>
      </c>
      <c r="E7" s="48">
        <v>947</v>
      </c>
      <c r="F7" s="48">
        <v>934</v>
      </c>
    </row>
    <row r="8" spans="1:6" s="33" customFormat="1" ht="12.75" x14ac:dyDescent="0.2">
      <c r="A8" s="47" t="s">
        <v>5</v>
      </c>
      <c r="B8" s="50">
        <v>6562</v>
      </c>
      <c r="C8" s="50">
        <v>8516</v>
      </c>
      <c r="D8" s="50">
        <v>14242</v>
      </c>
      <c r="E8" s="50">
        <f>SUM(E9:E10)</f>
        <v>11550.5</v>
      </c>
      <c r="F8" s="50">
        <f>SUM(F9:F10)</f>
        <v>8488</v>
      </c>
    </row>
    <row r="9" spans="1:6" s="33" customFormat="1" ht="12.75" x14ac:dyDescent="0.2">
      <c r="A9" s="77" t="s">
        <v>179</v>
      </c>
      <c r="B9" s="48">
        <v>6467</v>
      </c>
      <c r="C9" s="48">
        <v>8398</v>
      </c>
      <c r="D9" s="48">
        <v>14108</v>
      </c>
      <c r="E9" s="48">
        <v>11408.5</v>
      </c>
      <c r="F9" s="48">
        <v>8407</v>
      </c>
    </row>
    <row r="10" spans="1:6" s="33" customFormat="1" ht="12.75" x14ac:dyDescent="0.2">
      <c r="A10" s="77" t="s">
        <v>178</v>
      </c>
      <c r="B10" s="48">
        <v>95</v>
      </c>
      <c r="C10" s="48">
        <v>118</v>
      </c>
      <c r="D10" s="48">
        <v>134</v>
      </c>
      <c r="E10" s="48">
        <v>142</v>
      </c>
      <c r="F10" s="48">
        <v>81</v>
      </c>
    </row>
    <row r="11" spans="1:6" s="33" customFormat="1" ht="12.75" x14ac:dyDescent="0.2">
      <c r="A11" s="53" t="s">
        <v>189</v>
      </c>
      <c r="B11" s="48" t="s">
        <v>4</v>
      </c>
      <c r="C11" s="48" t="s">
        <v>4</v>
      </c>
      <c r="D11" s="48" t="s">
        <v>4</v>
      </c>
      <c r="E11" s="48" t="s">
        <v>4</v>
      </c>
      <c r="F11" s="48" t="s">
        <v>4</v>
      </c>
    </row>
    <row r="12" spans="1:6" s="33" customFormat="1" ht="12.75" x14ac:dyDescent="0.2">
      <c r="A12" s="77" t="s">
        <v>179</v>
      </c>
      <c r="B12" s="61" t="s">
        <v>4</v>
      </c>
      <c r="C12" s="61" t="s">
        <v>4</v>
      </c>
      <c r="D12" s="61" t="s">
        <v>4</v>
      </c>
      <c r="E12" s="61" t="s">
        <v>4</v>
      </c>
      <c r="F12" s="61" t="s">
        <v>4</v>
      </c>
    </row>
    <row r="13" spans="1:6" s="33" customFormat="1" ht="12.75" x14ac:dyDescent="0.2">
      <c r="A13" s="77" t="s">
        <v>178</v>
      </c>
      <c r="B13" s="61" t="s">
        <v>4</v>
      </c>
      <c r="C13" s="61" t="s">
        <v>4</v>
      </c>
      <c r="D13" s="61" t="s">
        <v>4</v>
      </c>
      <c r="E13" s="61" t="s">
        <v>4</v>
      </c>
      <c r="F13" s="61" t="s">
        <v>4</v>
      </c>
    </row>
    <row r="14" spans="1:6" s="33" customFormat="1" ht="12.75" x14ac:dyDescent="0.2">
      <c r="A14" s="47" t="s">
        <v>6</v>
      </c>
      <c r="B14" s="60" t="s">
        <v>4</v>
      </c>
      <c r="C14" s="60" t="s">
        <v>4</v>
      </c>
      <c r="D14" s="60" t="s">
        <v>4</v>
      </c>
      <c r="E14" s="60" t="s">
        <v>4</v>
      </c>
      <c r="F14" s="60" t="s">
        <v>4</v>
      </c>
    </row>
    <row r="15" spans="1:6" s="33" customFormat="1" ht="12.75" x14ac:dyDescent="0.2">
      <c r="A15" s="77" t="s">
        <v>179</v>
      </c>
      <c r="B15" s="48" t="s">
        <v>4</v>
      </c>
      <c r="C15" s="48" t="s">
        <v>4</v>
      </c>
      <c r="D15" s="48" t="s">
        <v>4</v>
      </c>
      <c r="E15" s="48" t="s">
        <v>4</v>
      </c>
      <c r="F15" s="48" t="s">
        <v>4</v>
      </c>
    </row>
    <row r="16" spans="1:6" s="33" customFormat="1" ht="12.75" x14ac:dyDescent="0.2">
      <c r="A16" s="77" t="s">
        <v>178</v>
      </c>
      <c r="B16" s="48" t="s">
        <v>4</v>
      </c>
      <c r="C16" s="48" t="s">
        <v>4</v>
      </c>
      <c r="D16" s="48" t="s">
        <v>4</v>
      </c>
      <c r="E16" s="48" t="s">
        <v>4</v>
      </c>
      <c r="F16" s="48" t="s">
        <v>4</v>
      </c>
    </row>
    <row r="17" spans="1:6" s="33" customFormat="1" ht="12.75" x14ac:dyDescent="0.2">
      <c r="A17" s="47" t="s">
        <v>7</v>
      </c>
      <c r="B17" s="60" t="s">
        <v>4</v>
      </c>
      <c r="C17" s="60" t="s">
        <v>4</v>
      </c>
      <c r="D17" s="60" t="s">
        <v>4</v>
      </c>
      <c r="E17" s="60" t="s">
        <v>4</v>
      </c>
      <c r="F17" s="60" t="s">
        <v>4</v>
      </c>
    </row>
    <row r="18" spans="1:6" s="33" customFormat="1" ht="12.75" x14ac:dyDescent="0.2">
      <c r="A18" s="77" t="s">
        <v>179</v>
      </c>
      <c r="B18" s="48" t="s">
        <v>4</v>
      </c>
      <c r="C18" s="48" t="s">
        <v>4</v>
      </c>
      <c r="D18" s="48" t="s">
        <v>4</v>
      </c>
      <c r="E18" s="48" t="s">
        <v>4</v>
      </c>
      <c r="F18" s="48" t="s">
        <v>4</v>
      </c>
    </row>
    <row r="19" spans="1:6" s="33" customFormat="1" ht="12.75" x14ac:dyDescent="0.2">
      <c r="A19" s="77" t="s">
        <v>178</v>
      </c>
      <c r="B19" s="48" t="s">
        <v>4</v>
      </c>
      <c r="C19" s="48" t="s">
        <v>4</v>
      </c>
      <c r="D19" s="48" t="s">
        <v>4</v>
      </c>
      <c r="E19" s="48" t="s">
        <v>4</v>
      </c>
      <c r="F19" s="48" t="s">
        <v>4</v>
      </c>
    </row>
    <row r="20" spans="1:6" s="33" customFormat="1" ht="12.75" x14ac:dyDescent="0.2">
      <c r="A20" s="47" t="s">
        <v>8</v>
      </c>
      <c r="B20" s="50">
        <v>51060</v>
      </c>
      <c r="C20" s="50">
        <v>31647</v>
      </c>
      <c r="D20" s="50">
        <v>47623</v>
      </c>
      <c r="E20" s="50">
        <f>SUM(E8,E5,E2)</f>
        <v>40709.5</v>
      </c>
      <c r="F20" s="50">
        <f>SUM(F8,F5,F2)</f>
        <v>32015.5</v>
      </c>
    </row>
    <row r="21" spans="1:6" s="33" customFormat="1" ht="12.75" x14ac:dyDescent="0.2">
      <c r="A21" s="95"/>
      <c r="B21" s="96"/>
      <c r="C21" s="96"/>
      <c r="D21" s="96"/>
      <c r="E21" s="96"/>
      <c r="F21" s="97"/>
    </row>
    <row r="22" spans="1:6" s="33" customFormat="1" ht="54" customHeight="1" x14ac:dyDescent="0.2">
      <c r="A22" s="98" t="s">
        <v>190</v>
      </c>
      <c r="B22" s="98"/>
      <c r="C22" s="98"/>
      <c r="D22" s="98"/>
      <c r="E22" s="98"/>
      <c r="F22" s="98"/>
    </row>
    <row r="23" spans="1:6" s="33" customFormat="1" ht="15.95" customHeight="1" x14ac:dyDescent="0.2">
      <c r="A23" s="98" t="s">
        <v>13</v>
      </c>
      <c r="B23" s="98"/>
      <c r="C23" s="98"/>
      <c r="D23" s="98"/>
      <c r="E23" s="98"/>
      <c r="F23" s="98"/>
    </row>
    <row r="24" spans="1:6" s="33" customFormat="1" ht="15.95" customHeight="1" x14ac:dyDescent="0.2">
      <c r="A24" s="98" t="s">
        <v>10</v>
      </c>
      <c r="B24" s="98"/>
      <c r="C24" s="98"/>
      <c r="D24" s="98"/>
      <c r="E24" s="98"/>
      <c r="F24" s="98"/>
    </row>
    <row r="25" spans="1:6" s="33" customFormat="1" ht="15.95" customHeight="1" x14ac:dyDescent="0.2">
      <c r="A25" s="98" t="s">
        <v>11</v>
      </c>
      <c r="B25" s="98"/>
      <c r="C25" s="98"/>
      <c r="D25" s="98"/>
      <c r="E25" s="98"/>
      <c r="F25" s="98"/>
    </row>
    <row r="26" spans="1:6" ht="30" customHeight="1" x14ac:dyDescent="0.25">
      <c r="A26" s="81" t="s">
        <v>12</v>
      </c>
      <c r="B26" s="82"/>
      <c r="C26" s="82"/>
      <c r="D26" s="82"/>
      <c r="E26" s="82"/>
      <c r="F26" s="83"/>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dtcc_irs_20121123</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election activeCell="D35" sqref="D35"/>
    </sheetView>
  </sheetViews>
  <sheetFormatPr defaultRowHeight="15" x14ac:dyDescent="0.25"/>
  <cols>
    <col min="1" max="1" width="20.42578125" style="5" customWidth="1"/>
    <col min="2" max="5" width="12.7109375" style="5" customWidth="1"/>
    <col min="6" max="16384" width="9.140625" style="5"/>
  </cols>
  <sheetData>
    <row r="1" spans="1:5" ht="15" customHeight="1" x14ac:dyDescent="0.25">
      <c r="A1" s="80" t="s">
        <v>0</v>
      </c>
      <c r="B1" s="119" t="s">
        <v>198</v>
      </c>
      <c r="C1" s="120"/>
      <c r="D1" s="119" t="s">
        <v>76</v>
      </c>
      <c r="E1" s="120"/>
    </row>
    <row r="2" spans="1:5" ht="15.75" x14ac:dyDescent="0.25">
      <c r="A2" s="37" t="s">
        <v>133</v>
      </c>
      <c r="B2" s="37" t="s">
        <v>134</v>
      </c>
      <c r="C2" s="37" t="s">
        <v>1</v>
      </c>
      <c r="D2" s="37" t="s">
        <v>3</v>
      </c>
      <c r="E2" s="37" t="s">
        <v>1</v>
      </c>
    </row>
    <row r="3" spans="1:5" x14ac:dyDescent="0.25">
      <c r="A3" s="10" t="s">
        <v>205</v>
      </c>
      <c r="B3" s="75">
        <v>3503457</v>
      </c>
      <c r="C3" s="75">
        <v>8002860</v>
      </c>
      <c r="D3" s="75">
        <v>1320092</v>
      </c>
      <c r="E3" s="75">
        <v>2221091</v>
      </c>
    </row>
    <row r="4" spans="1:5" x14ac:dyDescent="0.25">
      <c r="A4" s="11" t="s">
        <v>135</v>
      </c>
      <c r="B4" s="74">
        <v>0</v>
      </c>
      <c r="C4" s="74">
        <v>191861</v>
      </c>
      <c r="D4" s="74">
        <v>0</v>
      </c>
      <c r="E4" s="74">
        <v>50996</v>
      </c>
    </row>
    <row r="5" spans="1:5" x14ac:dyDescent="0.25">
      <c r="A5" s="11" t="s">
        <v>136</v>
      </c>
      <c r="B5" s="74">
        <v>1437545</v>
      </c>
      <c r="C5" s="74">
        <v>3979487</v>
      </c>
      <c r="D5" s="74">
        <v>637878</v>
      </c>
      <c r="E5" s="74">
        <v>940333</v>
      </c>
    </row>
    <row r="6" spans="1:5" x14ac:dyDescent="0.25">
      <c r="A6" s="11" t="s">
        <v>137</v>
      </c>
      <c r="B6" s="74">
        <v>2040773</v>
      </c>
      <c r="C6" s="74">
        <v>3434226</v>
      </c>
      <c r="D6" s="74">
        <v>675292</v>
      </c>
      <c r="E6" s="74">
        <v>1173167</v>
      </c>
    </row>
    <row r="7" spans="1:5" x14ac:dyDescent="0.25">
      <c r="A7" s="11" t="s">
        <v>138</v>
      </c>
      <c r="B7" s="74">
        <v>25139</v>
      </c>
      <c r="C7" s="74">
        <v>397286</v>
      </c>
      <c r="D7" s="74">
        <v>6922</v>
      </c>
      <c r="E7" s="74">
        <v>56595</v>
      </c>
    </row>
    <row r="8" spans="1:5" x14ac:dyDescent="0.25">
      <c r="A8" s="10" t="s">
        <v>36</v>
      </c>
      <c r="B8" s="75">
        <v>0</v>
      </c>
      <c r="C8" s="75">
        <v>734775</v>
      </c>
      <c r="D8" s="75">
        <v>0</v>
      </c>
      <c r="E8" s="75">
        <v>373777</v>
      </c>
    </row>
    <row r="9" spans="1:5" ht="18" customHeight="1" x14ac:dyDescent="0.25">
      <c r="A9" s="11" t="s">
        <v>144</v>
      </c>
      <c r="B9" s="74">
        <v>0</v>
      </c>
      <c r="C9" s="74">
        <v>63290</v>
      </c>
      <c r="D9" s="74">
        <v>0</v>
      </c>
      <c r="E9" s="74">
        <v>38583</v>
      </c>
    </row>
    <row r="10" spans="1:5" x14ac:dyDescent="0.25">
      <c r="A10" s="11" t="s">
        <v>139</v>
      </c>
      <c r="B10" s="74">
        <v>0</v>
      </c>
      <c r="C10" s="74">
        <v>671485</v>
      </c>
      <c r="D10" s="74">
        <v>0</v>
      </c>
      <c r="E10" s="74">
        <v>335194</v>
      </c>
    </row>
    <row r="11" spans="1:5" x14ac:dyDescent="0.25">
      <c r="A11" s="4" t="s">
        <v>8</v>
      </c>
      <c r="B11" s="75">
        <v>3503457</v>
      </c>
      <c r="C11" s="75">
        <v>8737635</v>
      </c>
      <c r="D11" s="75">
        <v>1320092</v>
      </c>
      <c r="E11" s="75">
        <v>2594868</v>
      </c>
    </row>
    <row r="12" spans="1:5" x14ac:dyDescent="0.25">
      <c r="C12" s="29"/>
      <c r="D12" s="29"/>
      <c r="E12" s="29"/>
    </row>
  </sheetData>
  <mergeCells count="2">
    <mergeCell ref="B1:C1"/>
    <mergeCell ref="D1:E1"/>
  </mergeCells>
  <printOptions gridLines="1"/>
  <pageMargins left="0.75" right="0.75" top="1" bottom="1" header="0.5" footer="0.5"/>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F20" sqref="F20"/>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79"/>
      <c r="B1" s="121" t="s">
        <v>198</v>
      </c>
      <c r="C1" s="121"/>
      <c r="D1" s="121"/>
      <c r="E1" s="121" t="s">
        <v>76</v>
      </c>
      <c r="F1" s="121"/>
      <c r="G1" s="121"/>
    </row>
    <row r="2" spans="1:7" ht="15.75" x14ac:dyDescent="0.25">
      <c r="A2" s="37" t="s">
        <v>133</v>
      </c>
      <c r="B2" s="37" t="s">
        <v>197</v>
      </c>
      <c r="C2" s="37" t="s">
        <v>39</v>
      </c>
      <c r="D2" s="37" t="s">
        <v>36</v>
      </c>
      <c r="E2" s="37" t="s">
        <v>38</v>
      </c>
      <c r="F2" s="37" t="s">
        <v>39</v>
      </c>
      <c r="G2" s="37" t="s">
        <v>36</v>
      </c>
    </row>
    <row r="3" spans="1:7" x14ac:dyDescent="0.25">
      <c r="A3" s="10" t="s">
        <v>33</v>
      </c>
      <c r="B3" s="75">
        <v>73638</v>
      </c>
      <c r="C3" s="75">
        <v>756537</v>
      </c>
      <c r="D3" s="75">
        <v>706478</v>
      </c>
      <c r="E3" s="75">
        <v>17969</v>
      </c>
      <c r="F3" s="75">
        <v>78546</v>
      </c>
      <c r="G3" s="75">
        <v>110458</v>
      </c>
    </row>
    <row r="4" spans="1:7" x14ac:dyDescent="0.25">
      <c r="A4" s="10" t="s">
        <v>35</v>
      </c>
      <c r="B4" s="75">
        <v>851620</v>
      </c>
      <c r="C4" s="75">
        <v>3626760</v>
      </c>
      <c r="D4" s="75">
        <v>5491284</v>
      </c>
      <c r="E4" s="75">
        <v>394892</v>
      </c>
      <c r="F4" s="75">
        <v>1306549</v>
      </c>
      <c r="G4" s="75">
        <v>1632769</v>
      </c>
    </row>
    <row r="5" spans="1:7" x14ac:dyDescent="0.25">
      <c r="A5" s="11" t="s">
        <v>135</v>
      </c>
      <c r="B5" s="74">
        <v>0</v>
      </c>
      <c r="C5" s="74">
        <v>0</v>
      </c>
      <c r="D5" s="74">
        <v>191861</v>
      </c>
      <c r="E5" s="74">
        <v>0</v>
      </c>
      <c r="F5" s="74">
        <v>0</v>
      </c>
      <c r="G5" s="74">
        <v>50996</v>
      </c>
    </row>
    <row r="6" spans="1:7" x14ac:dyDescent="0.25">
      <c r="A6" s="11" t="s">
        <v>136</v>
      </c>
      <c r="B6" s="74">
        <v>0</v>
      </c>
      <c r="C6" s="74">
        <v>0</v>
      </c>
      <c r="D6" s="74">
        <v>4717402</v>
      </c>
      <c r="E6" s="74">
        <v>0</v>
      </c>
      <c r="F6" s="74">
        <v>0</v>
      </c>
      <c r="G6" s="74">
        <v>1471926</v>
      </c>
    </row>
    <row r="7" spans="1:7" x14ac:dyDescent="0.25">
      <c r="A7" s="11" t="s">
        <v>137</v>
      </c>
      <c r="B7" s="67">
        <v>851620</v>
      </c>
      <c r="C7" s="67">
        <v>3626760</v>
      </c>
      <c r="D7" s="67">
        <v>159596</v>
      </c>
      <c r="E7" s="74">
        <v>394892</v>
      </c>
      <c r="F7" s="74">
        <v>1306549</v>
      </c>
      <c r="G7" s="74">
        <v>46329</v>
      </c>
    </row>
    <row r="8" spans="1:7" x14ac:dyDescent="0.25">
      <c r="A8" s="11" t="s">
        <v>138</v>
      </c>
      <c r="B8" s="74">
        <v>0</v>
      </c>
      <c r="C8" s="74">
        <v>0</v>
      </c>
      <c r="D8" s="74">
        <v>422425</v>
      </c>
      <c r="E8" s="74">
        <v>0</v>
      </c>
      <c r="F8" s="74">
        <v>0</v>
      </c>
      <c r="G8" s="74">
        <v>63518</v>
      </c>
    </row>
    <row r="9" spans="1:7" x14ac:dyDescent="0.25">
      <c r="A9" s="10" t="s">
        <v>66</v>
      </c>
      <c r="B9" s="75">
        <v>0</v>
      </c>
      <c r="C9" s="75">
        <v>0</v>
      </c>
      <c r="D9" s="75">
        <v>734775</v>
      </c>
      <c r="E9" s="75">
        <v>0</v>
      </c>
      <c r="F9" s="75">
        <v>0</v>
      </c>
      <c r="G9" s="75">
        <v>373777</v>
      </c>
    </row>
    <row r="10" spans="1:7" x14ac:dyDescent="0.25">
      <c r="A10" s="4" t="s">
        <v>8</v>
      </c>
      <c r="B10" s="75">
        <v>925258</v>
      </c>
      <c r="C10" s="75">
        <v>4383297</v>
      </c>
      <c r="D10" s="75">
        <v>6932537</v>
      </c>
      <c r="E10" s="75">
        <v>412861</v>
      </c>
      <c r="F10" s="75">
        <v>1385095</v>
      </c>
      <c r="G10" s="75">
        <v>2117004</v>
      </c>
    </row>
    <row r="11" spans="1:7" ht="15" customHeight="1" x14ac:dyDescent="0.25">
      <c r="A11" s="116" t="s">
        <v>142</v>
      </c>
      <c r="B11" s="117"/>
      <c r="C11" s="117"/>
      <c r="D11" s="117"/>
      <c r="E11" s="117"/>
      <c r="F11" s="117"/>
      <c r="G11" s="118"/>
    </row>
  </sheetData>
  <mergeCells count="3">
    <mergeCell ref="B1:D1"/>
    <mergeCell ref="E1:G1"/>
    <mergeCell ref="A11:G11"/>
  </mergeCells>
  <printOptions gridLines="1"/>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C16" sqref="C16"/>
    </sheetView>
  </sheetViews>
  <sheetFormatPr defaultRowHeight="15" x14ac:dyDescent="0.25"/>
  <cols>
    <col min="1" max="1" width="20.7109375" bestFit="1" customWidth="1"/>
    <col min="2" max="4" width="14.7109375" customWidth="1"/>
  </cols>
  <sheetData>
    <row r="1" spans="1:4" ht="68.25" customHeight="1" x14ac:dyDescent="0.25">
      <c r="A1" s="106" t="s">
        <v>212</v>
      </c>
      <c r="B1" s="106"/>
      <c r="C1" s="106"/>
      <c r="D1" s="106"/>
    </row>
    <row r="2" spans="1:4" ht="25.5" customHeight="1" x14ac:dyDescent="0.25">
      <c r="A2" s="106" t="s">
        <v>81</v>
      </c>
      <c r="B2" s="106"/>
      <c r="C2" s="106"/>
      <c r="D2" s="106"/>
    </row>
    <row r="3" spans="1:4" ht="15" customHeight="1" x14ac:dyDescent="0.25">
      <c r="A3" s="106" t="s">
        <v>82</v>
      </c>
      <c r="B3" s="106"/>
      <c r="C3" s="106"/>
      <c r="D3" s="106"/>
    </row>
    <row r="4" spans="1:4" ht="15" customHeight="1" x14ac:dyDescent="0.25">
      <c r="A4" s="112" t="s">
        <v>83</v>
      </c>
      <c r="B4" s="113"/>
      <c r="C4" s="113"/>
      <c r="D4" s="113"/>
    </row>
    <row r="5" spans="1:4" ht="15" customHeight="1" x14ac:dyDescent="0.25">
      <c r="A5" s="106" t="s">
        <v>84</v>
      </c>
      <c r="B5" s="106"/>
      <c r="C5" s="106"/>
      <c r="D5" s="106"/>
    </row>
    <row r="6" spans="1:4" ht="25.5" customHeight="1" x14ac:dyDescent="0.25">
      <c r="A6" s="106" t="s">
        <v>85</v>
      </c>
      <c r="B6" s="106"/>
      <c r="C6" s="106"/>
      <c r="D6" s="106"/>
    </row>
    <row r="7" spans="1:4" x14ac:dyDescent="0.25">
      <c r="A7" s="106" t="s">
        <v>200</v>
      </c>
      <c r="B7" s="106"/>
      <c r="C7" s="106"/>
      <c r="D7" s="106"/>
    </row>
    <row r="8" spans="1:4" ht="30" customHeight="1" x14ac:dyDescent="0.25">
      <c r="A8" s="107" t="s">
        <v>12</v>
      </c>
      <c r="B8" s="107"/>
      <c r="C8" s="107"/>
      <c r="D8" s="107"/>
    </row>
  </sheetData>
  <mergeCells count="8">
    <mergeCell ref="A7:D7"/>
    <mergeCell ref="A8:D8"/>
    <mergeCell ref="A6:D6"/>
    <mergeCell ref="A1:D1"/>
    <mergeCell ref="A2:D2"/>
    <mergeCell ref="A3:D3"/>
    <mergeCell ref="A4:D4"/>
    <mergeCell ref="A5:D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workbookViewId="0">
      <selection activeCell="D8" sqref="A1:D8"/>
    </sheetView>
  </sheetViews>
  <sheetFormatPr defaultRowHeight="15" x14ac:dyDescent="0.25"/>
  <cols>
    <col min="1" max="1" width="20.7109375" style="5" bestFit="1" customWidth="1"/>
    <col min="2" max="4" width="14.7109375" style="5" customWidth="1"/>
    <col min="5" max="16384" width="9.140625" style="5"/>
  </cols>
  <sheetData>
    <row r="1" spans="1:4" x14ac:dyDescent="0.25">
      <c r="A1" s="80" t="s">
        <v>133</v>
      </c>
      <c r="B1" s="36" t="s">
        <v>134</v>
      </c>
      <c r="C1" s="36" t="s">
        <v>1</v>
      </c>
      <c r="D1" s="36" t="s">
        <v>8</v>
      </c>
    </row>
    <row r="2" spans="1:4" x14ac:dyDescent="0.25">
      <c r="A2" s="40" t="s">
        <v>33</v>
      </c>
      <c r="B2" s="75">
        <v>1</v>
      </c>
      <c r="C2" s="75">
        <v>5</v>
      </c>
      <c r="D2" s="75">
        <v>6</v>
      </c>
    </row>
    <row r="3" spans="1:4" x14ac:dyDescent="0.25">
      <c r="A3" s="9" t="s">
        <v>199</v>
      </c>
      <c r="B3" s="74">
        <v>1</v>
      </c>
      <c r="C3" s="74">
        <v>5</v>
      </c>
      <c r="D3" s="74">
        <v>6</v>
      </c>
    </row>
    <row r="4" spans="1:4" x14ac:dyDescent="0.25">
      <c r="A4" s="40" t="s">
        <v>35</v>
      </c>
      <c r="B4" s="75">
        <v>8385</v>
      </c>
      <c r="C4" s="75">
        <v>49</v>
      </c>
      <c r="D4" s="75">
        <v>8434</v>
      </c>
    </row>
    <row r="5" spans="1:4" x14ac:dyDescent="0.25">
      <c r="A5" s="9" t="s">
        <v>194</v>
      </c>
      <c r="B5" s="74">
        <v>3808.5</v>
      </c>
      <c r="C5" s="74">
        <v>12</v>
      </c>
      <c r="D5" s="74">
        <v>3820.5</v>
      </c>
    </row>
    <row r="6" spans="1:4" x14ac:dyDescent="0.25">
      <c r="A6" s="9" t="s">
        <v>141</v>
      </c>
      <c r="B6" s="74">
        <v>4576.5</v>
      </c>
      <c r="C6" s="74">
        <v>37</v>
      </c>
      <c r="D6" s="74">
        <v>4613.5</v>
      </c>
    </row>
    <row r="7" spans="1:4" x14ac:dyDescent="0.25">
      <c r="A7" s="40" t="s">
        <v>36</v>
      </c>
      <c r="B7" s="75">
        <v>21</v>
      </c>
      <c r="C7" s="75">
        <v>27</v>
      </c>
      <c r="D7" s="75">
        <v>48</v>
      </c>
    </row>
    <row r="8" spans="1:4" x14ac:dyDescent="0.25">
      <c r="A8" s="40" t="s">
        <v>8</v>
      </c>
      <c r="B8" s="75">
        <v>8407</v>
      </c>
      <c r="C8" s="75">
        <v>81</v>
      </c>
      <c r="D8" s="75">
        <v>8488</v>
      </c>
    </row>
  </sheetData>
  <printOptions gridLines="1"/>
  <pageMargins left="0.75" right="0.75" top="1" bottom="1" header="0.5" footer="0.5"/>
  <pageSetup orientation="portrait" horizontalDpi="300" verticalDpi="30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B12" sqref="B12"/>
    </sheetView>
  </sheetViews>
  <sheetFormatPr defaultRowHeight="15" x14ac:dyDescent="0.25"/>
  <cols>
    <col min="1" max="1" width="20.7109375" style="5" bestFit="1" customWidth="1"/>
    <col min="2" max="5" width="12.7109375" style="5" customWidth="1"/>
    <col min="6" max="16384" width="9.140625" style="5"/>
  </cols>
  <sheetData>
    <row r="1" spans="1:5" x14ac:dyDescent="0.25">
      <c r="A1" s="36" t="s">
        <v>133</v>
      </c>
      <c r="B1" s="36" t="s">
        <v>197</v>
      </c>
      <c r="C1" s="36" t="s">
        <v>39</v>
      </c>
      <c r="D1" s="36" t="s">
        <v>36</v>
      </c>
      <c r="E1" s="36" t="s">
        <v>8</v>
      </c>
    </row>
    <row r="2" spans="1:5" x14ac:dyDescent="0.25">
      <c r="A2" s="40" t="s">
        <v>33</v>
      </c>
      <c r="B2" s="75">
        <v>1</v>
      </c>
      <c r="C2" s="75">
        <v>3</v>
      </c>
      <c r="D2" s="75">
        <v>2</v>
      </c>
      <c r="E2" s="75">
        <v>6</v>
      </c>
    </row>
    <row r="3" spans="1:5" x14ac:dyDescent="0.25">
      <c r="A3" s="40" t="s">
        <v>35</v>
      </c>
      <c r="B3" s="75">
        <v>2343</v>
      </c>
      <c r="C3" s="75">
        <v>2262</v>
      </c>
      <c r="D3" s="75">
        <v>3830</v>
      </c>
      <c r="E3" s="75">
        <v>8435</v>
      </c>
    </row>
    <row r="4" spans="1:5" x14ac:dyDescent="0.25">
      <c r="A4" s="40" t="s">
        <v>36</v>
      </c>
      <c r="B4" s="75">
        <v>0</v>
      </c>
      <c r="C4" s="75">
        <v>0</v>
      </c>
      <c r="D4" s="75">
        <v>48</v>
      </c>
      <c r="E4" s="75">
        <v>48</v>
      </c>
    </row>
    <row r="5" spans="1:5" x14ac:dyDescent="0.25">
      <c r="A5" s="41" t="s">
        <v>8</v>
      </c>
      <c r="B5" s="75">
        <v>2344</v>
      </c>
      <c r="C5" s="75">
        <v>2265</v>
      </c>
      <c r="D5" s="75">
        <v>3880</v>
      </c>
      <c r="E5" s="75">
        <v>8489</v>
      </c>
    </row>
  </sheetData>
  <printOptions gridLines="1"/>
  <pageMargins left="0.75" right="0.75" top="1" bottom="1" header="0.5" footer="0.5"/>
  <pageSetup orientation="portrait" horizontalDpi="300" verticalDpi="30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zoomScaleNormal="100" workbookViewId="0">
      <selection activeCell="E17" sqref="E17"/>
    </sheetView>
  </sheetViews>
  <sheetFormatPr defaultRowHeight="15" x14ac:dyDescent="0.25"/>
  <cols>
    <col min="1" max="1" width="20.7109375" style="5" bestFit="1" customWidth="1"/>
    <col min="2" max="5" width="12.7109375" style="5" customWidth="1"/>
    <col min="6" max="16384" width="9.140625" style="5"/>
  </cols>
  <sheetData>
    <row r="1" spans="1:5" ht="15" customHeight="1" x14ac:dyDescent="0.25">
      <c r="A1" s="80" t="s">
        <v>0</v>
      </c>
      <c r="B1" s="122" t="s">
        <v>143</v>
      </c>
      <c r="C1" s="122"/>
      <c r="D1" s="122" t="s">
        <v>76</v>
      </c>
      <c r="E1" s="122"/>
    </row>
    <row r="2" spans="1:5" x14ac:dyDescent="0.25">
      <c r="A2" s="36" t="s">
        <v>133</v>
      </c>
      <c r="B2" s="36" t="s">
        <v>134</v>
      </c>
      <c r="C2" s="36" t="s">
        <v>1</v>
      </c>
      <c r="D2" s="36" t="s">
        <v>3</v>
      </c>
      <c r="E2" s="36" t="s">
        <v>1</v>
      </c>
    </row>
    <row r="3" spans="1:5" x14ac:dyDescent="0.25">
      <c r="A3" s="40" t="s">
        <v>33</v>
      </c>
      <c r="B3" s="74">
        <v>2</v>
      </c>
      <c r="C3" s="74">
        <v>5</v>
      </c>
      <c r="D3" s="74">
        <v>0</v>
      </c>
      <c r="E3" s="56">
        <v>5</v>
      </c>
    </row>
    <row r="4" spans="1:5" x14ac:dyDescent="0.25">
      <c r="A4" s="40" t="s">
        <v>35</v>
      </c>
      <c r="B4" s="74">
        <v>7530</v>
      </c>
      <c r="C4" s="74">
        <v>47</v>
      </c>
      <c r="D4" s="74">
        <v>9240</v>
      </c>
      <c r="E4" s="56">
        <v>51</v>
      </c>
    </row>
    <row r="5" spans="1:5" s="38" customFormat="1" x14ac:dyDescent="0.25">
      <c r="A5" s="40" t="s">
        <v>66</v>
      </c>
      <c r="B5" s="74">
        <v>24</v>
      </c>
      <c r="C5" s="74">
        <v>34</v>
      </c>
      <c r="D5" s="74">
        <v>18</v>
      </c>
      <c r="E5" s="74">
        <v>20</v>
      </c>
    </row>
    <row r="6" spans="1:5" ht="15.95" customHeight="1" x14ac:dyDescent="0.25">
      <c r="A6" s="41" t="s">
        <v>8</v>
      </c>
      <c r="B6" s="75">
        <v>7556</v>
      </c>
      <c r="C6" s="75">
        <v>86</v>
      </c>
      <c r="D6" s="75">
        <v>9258</v>
      </c>
      <c r="E6" s="75">
        <v>76</v>
      </c>
    </row>
    <row r="7" spans="1:5" ht="18" customHeight="1" x14ac:dyDescent="0.25">
      <c r="A7" s="108" t="s">
        <v>142</v>
      </c>
      <c r="B7" s="109"/>
      <c r="C7" s="109"/>
      <c r="D7" s="109"/>
      <c r="E7" s="110"/>
    </row>
  </sheetData>
  <mergeCells count="3">
    <mergeCell ref="B1:C1"/>
    <mergeCell ref="D1:E1"/>
    <mergeCell ref="A7:E7"/>
  </mergeCells>
  <printOptions gridLines="1"/>
  <pageMargins left="0.75" right="0.75" top="1" bottom="1" header="0.5" footer="0.5"/>
  <pageSetup orientation="portrait" horizontalDpi="300"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F15" sqref="F15"/>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80" t="s">
        <v>0</v>
      </c>
      <c r="B1" s="122" t="s">
        <v>198</v>
      </c>
      <c r="C1" s="122"/>
      <c r="D1" s="122"/>
      <c r="E1" s="122" t="s">
        <v>76</v>
      </c>
      <c r="F1" s="122"/>
      <c r="G1" s="122"/>
    </row>
    <row r="2" spans="1:7" x14ac:dyDescent="0.25">
      <c r="A2" s="36" t="s">
        <v>133</v>
      </c>
      <c r="B2" s="36" t="s">
        <v>197</v>
      </c>
      <c r="C2" s="36" t="s">
        <v>39</v>
      </c>
      <c r="D2" s="36" t="s">
        <v>36</v>
      </c>
      <c r="E2" s="36" t="s">
        <v>38</v>
      </c>
      <c r="F2" s="36" t="s">
        <v>39</v>
      </c>
      <c r="G2" s="36" t="s">
        <v>36</v>
      </c>
    </row>
    <row r="3" spans="1:7" x14ac:dyDescent="0.25">
      <c r="A3" s="40" t="s">
        <v>33</v>
      </c>
      <c r="B3" s="74">
        <v>1</v>
      </c>
      <c r="C3" s="74">
        <v>4</v>
      </c>
      <c r="D3" s="74">
        <v>2</v>
      </c>
      <c r="E3" s="74">
        <v>1</v>
      </c>
      <c r="F3" s="74">
        <v>2</v>
      </c>
      <c r="G3" s="74">
        <v>2</v>
      </c>
    </row>
    <row r="4" spans="1:7" x14ac:dyDescent="0.25">
      <c r="A4" s="40" t="s">
        <v>35</v>
      </c>
      <c r="B4" s="74">
        <v>1484</v>
      </c>
      <c r="C4" s="74">
        <v>2050</v>
      </c>
      <c r="D4" s="74">
        <v>4043</v>
      </c>
      <c r="E4" s="74">
        <v>3202</v>
      </c>
      <c r="F4" s="74">
        <v>2473</v>
      </c>
      <c r="G4" s="74">
        <v>3616</v>
      </c>
    </row>
    <row r="5" spans="1:7" s="39" customFormat="1" x14ac:dyDescent="0.25">
      <c r="A5" s="40" t="s">
        <v>66</v>
      </c>
      <c r="B5" s="74">
        <v>0</v>
      </c>
      <c r="C5" s="74">
        <v>0</v>
      </c>
      <c r="D5" s="74">
        <v>58</v>
      </c>
      <c r="E5" s="74">
        <v>0</v>
      </c>
      <c r="F5" s="74">
        <v>0</v>
      </c>
      <c r="G5" s="74">
        <v>38</v>
      </c>
    </row>
    <row r="6" spans="1:7" x14ac:dyDescent="0.25">
      <c r="A6" s="41" t="s">
        <v>8</v>
      </c>
      <c r="B6" s="75">
        <v>1485</v>
      </c>
      <c r="C6" s="75">
        <v>2054</v>
      </c>
      <c r="D6" s="75">
        <v>4103</v>
      </c>
      <c r="E6" s="75">
        <v>3203</v>
      </c>
      <c r="F6" s="75">
        <v>2475</v>
      </c>
      <c r="G6" s="75">
        <v>3656</v>
      </c>
    </row>
    <row r="7" spans="1:7" ht="19.5" customHeight="1" x14ac:dyDescent="0.25">
      <c r="A7" s="116" t="s">
        <v>142</v>
      </c>
      <c r="B7" s="117"/>
      <c r="C7" s="117"/>
      <c r="D7" s="117"/>
      <c r="E7" s="117"/>
      <c r="F7" s="117"/>
      <c r="G7" s="118"/>
    </row>
  </sheetData>
  <mergeCells count="3">
    <mergeCell ref="B1:D1"/>
    <mergeCell ref="E1:G1"/>
    <mergeCell ref="A7:G7"/>
  </mergeCells>
  <printOptions gridLines="1"/>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C17" sqref="C17"/>
    </sheetView>
  </sheetViews>
  <sheetFormatPr defaultRowHeight="15" x14ac:dyDescent="0.25"/>
  <cols>
    <col min="1" max="1" width="20.7109375" bestFit="1" customWidth="1"/>
    <col min="2" max="4" width="14.7109375" customWidth="1"/>
  </cols>
  <sheetData>
    <row r="1" spans="1:4" ht="72" customHeight="1" x14ac:dyDescent="0.25">
      <c r="A1" s="107" t="s">
        <v>214</v>
      </c>
      <c r="B1" s="107"/>
      <c r="C1" s="107"/>
      <c r="D1" s="107"/>
    </row>
    <row r="2" spans="1:4" ht="25.5" customHeight="1" x14ac:dyDescent="0.25">
      <c r="A2" s="106" t="s">
        <v>81</v>
      </c>
      <c r="B2" s="106"/>
      <c r="C2" s="106"/>
      <c r="D2" s="106"/>
    </row>
    <row r="3" spans="1:4" x14ac:dyDescent="0.25">
      <c r="A3" s="106" t="s">
        <v>82</v>
      </c>
      <c r="B3" s="106"/>
      <c r="C3" s="106"/>
      <c r="D3" s="106"/>
    </row>
    <row r="4" spans="1:4" x14ac:dyDescent="0.25">
      <c r="A4" s="107" t="s">
        <v>145</v>
      </c>
      <c r="B4" s="107"/>
      <c r="C4" s="107"/>
      <c r="D4" s="107"/>
    </row>
    <row r="5" spans="1:4" x14ac:dyDescent="0.25">
      <c r="A5" s="108" t="s">
        <v>146</v>
      </c>
      <c r="B5" s="109"/>
      <c r="C5" s="109"/>
      <c r="D5" s="110"/>
    </row>
    <row r="6" spans="1:4" ht="25.5" customHeight="1" x14ac:dyDescent="0.25">
      <c r="A6" s="123" t="s">
        <v>12</v>
      </c>
      <c r="B6" s="123"/>
      <c r="C6" s="123"/>
      <c r="D6" s="123"/>
    </row>
  </sheetData>
  <mergeCells count="6">
    <mergeCell ref="A6:D6"/>
    <mergeCell ref="A1:D1"/>
    <mergeCell ref="A2:D2"/>
    <mergeCell ref="A3:D3"/>
    <mergeCell ref="A4:D4"/>
    <mergeCell ref="A5:D5"/>
  </mergeCells>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A9" sqref="A1:D9"/>
    </sheetView>
  </sheetViews>
  <sheetFormatPr defaultRowHeight="15" x14ac:dyDescent="0.25"/>
  <cols>
    <col min="1" max="1" width="20.7109375" style="5" bestFit="1" customWidth="1"/>
    <col min="2" max="4" width="14.7109375" style="5" customWidth="1"/>
    <col min="5" max="16384" width="9.140625" style="5"/>
  </cols>
  <sheetData>
    <row r="1" spans="1:4" x14ac:dyDescent="0.25">
      <c r="A1" s="80" t="s">
        <v>133</v>
      </c>
      <c r="B1" s="36" t="s">
        <v>134</v>
      </c>
      <c r="C1" s="36" t="s">
        <v>1</v>
      </c>
      <c r="D1" s="36" t="s">
        <v>8</v>
      </c>
    </row>
    <row r="2" spans="1:4" x14ac:dyDescent="0.25">
      <c r="A2" s="40" t="s">
        <v>33</v>
      </c>
      <c r="B2" s="75">
        <v>5</v>
      </c>
      <c r="C2" s="75">
        <v>104.4057949</v>
      </c>
      <c r="D2" s="75">
        <v>109.4057949</v>
      </c>
    </row>
    <row r="3" spans="1:4" x14ac:dyDescent="0.25">
      <c r="A3" s="40" t="s">
        <v>35</v>
      </c>
      <c r="B3" s="75">
        <v>304456.82733649999</v>
      </c>
      <c r="C3" s="75">
        <v>2362.9762562999999</v>
      </c>
      <c r="D3" s="75">
        <v>306819.80359289999</v>
      </c>
    </row>
    <row r="4" spans="1:4" x14ac:dyDescent="0.25">
      <c r="A4" s="9" t="s">
        <v>34</v>
      </c>
      <c r="B4" s="74">
        <v>131339.54399050001</v>
      </c>
      <c r="C4" s="74">
        <v>805.79611450000004</v>
      </c>
      <c r="D4" s="75">
        <v>132145.34010510001</v>
      </c>
    </row>
    <row r="5" spans="1:4" x14ac:dyDescent="0.25">
      <c r="A5" s="9" t="s">
        <v>158</v>
      </c>
      <c r="B5" s="74">
        <v>171063.82797799999</v>
      </c>
      <c r="C5" s="74">
        <v>1477.1801418</v>
      </c>
      <c r="D5" s="75">
        <v>172541.00811980001</v>
      </c>
    </row>
    <row r="6" spans="1:4" x14ac:dyDescent="0.25">
      <c r="A6" s="9" t="s">
        <v>36</v>
      </c>
      <c r="B6" s="74">
        <v>2053.4553679999999</v>
      </c>
      <c r="C6" s="74">
        <v>80</v>
      </c>
      <c r="D6" s="75">
        <v>2133.4553679999999</v>
      </c>
    </row>
    <row r="7" spans="1:4" x14ac:dyDescent="0.25">
      <c r="A7" s="40" t="s">
        <v>66</v>
      </c>
      <c r="B7" s="75">
        <v>12111.3645478</v>
      </c>
      <c r="C7" s="75">
        <v>7571.1321866999997</v>
      </c>
      <c r="D7" s="75">
        <v>19682.4967344</v>
      </c>
    </row>
    <row r="8" spans="1:4" x14ac:dyDescent="0.25">
      <c r="A8" s="6" t="s">
        <v>8</v>
      </c>
      <c r="B8" s="75">
        <v>316573.19188429997</v>
      </c>
      <c r="C8" s="75">
        <v>10038.514237900001</v>
      </c>
      <c r="D8" s="75">
        <v>326611.7061222</v>
      </c>
    </row>
    <row r="9" spans="1:4" ht="27" customHeight="1" x14ac:dyDescent="0.25">
      <c r="A9" s="107" t="s">
        <v>142</v>
      </c>
      <c r="B9" s="107"/>
      <c r="C9" s="107"/>
      <c r="D9" s="124"/>
    </row>
    <row r="10" spans="1:4" ht="29.25" customHeight="1" x14ac:dyDescent="0.25"/>
  </sheetData>
  <mergeCells count="1">
    <mergeCell ref="A9:D9"/>
  </mergeCells>
  <printOptions gridLines="1"/>
  <pageMargins left="0.75" right="0.75" top="1" bottom="1" header="0.5" footer="0.5"/>
  <pageSetup orientation="portrait" horizontalDpi="300" verticalDpi="300"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workbookViewId="0">
      <selection activeCell="A5" sqref="A1:E5"/>
    </sheetView>
  </sheetViews>
  <sheetFormatPr defaultRowHeight="15" x14ac:dyDescent="0.25"/>
  <cols>
    <col min="1" max="1" width="20.7109375" style="5" bestFit="1" customWidth="1"/>
    <col min="2" max="5" width="12.7109375" style="5" customWidth="1"/>
    <col min="6" max="16384" width="9.140625" style="5"/>
  </cols>
  <sheetData>
    <row r="1" spans="1:5" x14ac:dyDescent="0.25">
      <c r="A1" s="36" t="s">
        <v>133</v>
      </c>
      <c r="B1" s="36" t="s">
        <v>140</v>
      </c>
      <c r="C1" s="36" t="s">
        <v>39</v>
      </c>
      <c r="D1" s="36" t="s">
        <v>36</v>
      </c>
      <c r="E1" s="36" t="s">
        <v>8</v>
      </c>
    </row>
    <row r="2" spans="1:5" x14ac:dyDescent="0.25">
      <c r="A2" s="40" t="s">
        <v>195</v>
      </c>
      <c r="B2" s="75">
        <v>51749</v>
      </c>
      <c r="C2" s="75">
        <v>120597</v>
      </c>
      <c r="D2" s="75">
        <v>134582</v>
      </c>
      <c r="E2" s="75">
        <v>306928</v>
      </c>
    </row>
    <row r="3" spans="1:5" x14ac:dyDescent="0.25">
      <c r="A3" s="40" t="s">
        <v>66</v>
      </c>
      <c r="B3" s="75">
        <v>0</v>
      </c>
      <c r="C3" s="75">
        <v>0</v>
      </c>
      <c r="D3" s="75">
        <v>19682</v>
      </c>
      <c r="E3" s="75">
        <v>19682</v>
      </c>
    </row>
    <row r="4" spans="1:5" x14ac:dyDescent="0.25">
      <c r="A4" s="42" t="s">
        <v>8</v>
      </c>
      <c r="B4" s="75">
        <v>51749</v>
      </c>
      <c r="C4" s="75">
        <v>120597</v>
      </c>
      <c r="D4" s="75">
        <v>154264</v>
      </c>
      <c r="E4" s="75">
        <v>326610</v>
      </c>
    </row>
    <row r="5" spans="1:5" ht="15.75" customHeight="1" x14ac:dyDescent="0.25">
      <c r="A5" s="123" t="s">
        <v>142</v>
      </c>
      <c r="B5" s="123"/>
      <c r="C5" s="123"/>
      <c r="D5" s="123"/>
      <c r="E5" s="123"/>
    </row>
  </sheetData>
  <mergeCells count="1">
    <mergeCell ref="A5:E5"/>
  </mergeCells>
  <printOptions gridLines="1"/>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D30" sqref="D30"/>
    </sheetView>
  </sheetViews>
  <sheetFormatPr defaultRowHeight="15" x14ac:dyDescent="0.25"/>
  <cols>
    <col min="1" max="1" width="20.7109375" style="5" customWidth="1"/>
    <col min="2" max="2" width="12" style="5" customWidth="1"/>
    <col min="3" max="4" width="11.7109375" style="5" customWidth="1"/>
    <col min="5" max="5" width="13.140625" style="5" customWidth="1"/>
    <col min="6" max="6" width="12.42578125" style="5" customWidth="1"/>
    <col min="7" max="16384" width="9.140625" style="5"/>
  </cols>
  <sheetData>
    <row r="1" spans="1:6" x14ac:dyDescent="0.25">
      <c r="A1" s="52"/>
      <c r="B1" s="76" t="s">
        <v>203</v>
      </c>
      <c r="C1" s="76" t="s">
        <v>204</v>
      </c>
      <c r="D1" s="76" t="s">
        <v>206</v>
      </c>
      <c r="E1" s="76" t="s">
        <v>210</v>
      </c>
      <c r="F1" s="76" t="s">
        <v>211</v>
      </c>
    </row>
    <row r="2" spans="1:6" x14ac:dyDescent="0.25">
      <c r="A2" s="51" t="s">
        <v>52</v>
      </c>
      <c r="B2" s="59">
        <v>44913</v>
      </c>
      <c r="C2" s="59">
        <v>78706</v>
      </c>
      <c r="D2" s="59">
        <v>64659</v>
      </c>
      <c r="E2" s="59">
        <f>SUM(E3:E4)</f>
        <v>56424</v>
      </c>
      <c r="F2" s="59">
        <f>SUM(F3:F4)</f>
        <v>45187</v>
      </c>
    </row>
    <row r="3" spans="1:6" x14ac:dyDescent="0.25">
      <c r="A3" s="77" t="s">
        <v>186</v>
      </c>
      <c r="B3" s="58">
        <v>23177</v>
      </c>
      <c r="C3" s="58">
        <v>42661</v>
      </c>
      <c r="D3" s="58">
        <v>32631</v>
      </c>
      <c r="E3" s="58">
        <v>28466</v>
      </c>
      <c r="F3" s="58">
        <v>23248</v>
      </c>
    </row>
    <row r="4" spans="1:6" x14ac:dyDescent="0.25">
      <c r="A4" s="77" t="s">
        <v>138</v>
      </c>
      <c r="B4" s="58">
        <v>21736</v>
      </c>
      <c r="C4" s="58">
        <v>36045</v>
      </c>
      <c r="D4" s="58">
        <v>32028</v>
      </c>
      <c r="E4" s="58">
        <v>27958</v>
      </c>
      <c r="F4" s="58">
        <v>21939</v>
      </c>
    </row>
    <row r="5" spans="1:6" x14ac:dyDescent="0.25">
      <c r="A5" s="53" t="s">
        <v>2</v>
      </c>
      <c r="B5" s="59">
        <v>1348</v>
      </c>
      <c r="C5" s="59">
        <v>1724</v>
      </c>
      <c r="D5" s="59">
        <v>2104</v>
      </c>
      <c r="E5" s="59">
        <f>SUM(E6:E7)</f>
        <v>1894</v>
      </c>
      <c r="F5" s="59">
        <f>SUM(F6:F7)</f>
        <v>1868</v>
      </c>
    </row>
    <row r="6" spans="1:6" x14ac:dyDescent="0.25">
      <c r="A6" s="77" t="s">
        <v>187</v>
      </c>
      <c r="B6" s="58">
        <v>961</v>
      </c>
      <c r="C6" s="58">
        <v>1265</v>
      </c>
      <c r="D6" s="58">
        <v>1565</v>
      </c>
      <c r="E6" s="58">
        <v>1316</v>
      </c>
      <c r="F6" s="58">
        <v>1308</v>
      </c>
    </row>
    <row r="7" spans="1:6" x14ac:dyDescent="0.25">
      <c r="A7" s="77" t="s">
        <v>138</v>
      </c>
      <c r="B7" s="54">
        <v>387</v>
      </c>
      <c r="C7" s="54">
        <v>459</v>
      </c>
      <c r="D7" s="54">
        <v>539</v>
      </c>
      <c r="E7" s="54">
        <v>578</v>
      </c>
      <c r="F7" s="54">
        <v>560</v>
      </c>
    </row>
    <row r="8" spans="1:6" x14ac:dyDescent="0.25">
      <c r="A8" s="53" t="s">
        <v>5</v>
      </c>
      <c r="B8" s="59">
        <v>17032</v>
      </c>
      <c r="C8" s="59">
        <v>16924</v>
      </c>
      <c r="D8" s="59">
        <v>28483</v>
      </c>
      <c r="E8" s="59">
        <f>SUM(E9:E10)</f>
        <v>23101</v>
      </c>
      <c r="F8" s="59">
        <f>SUM(F9:F10)</f>
        <v>16976</v>
      </c>
    </row>
    <row r="9" spans="1:6" x14ac:dyDescent="0.25">
      <c r="A9" s="77" t="s">
        <v>187</v>
      </c>
      <c r="B9" s="58">
        <v>7017</v>
      </c>
      <c r="C9" s="58">
        <v>7324</v>
      </c>
      <c r="D9" s="58">
        <v>13439</v>
      </c>
      <c r="E9" s="58">
        <v>10614</v>
      </c>
      <c r="F9" s="58">
        <v>7642</v>
      </c>
    </row>
    <row r="10" spans="1:6" x14ac:dyDescent="0.25">
      <c r="A10" s="77" t="s">
        <v>138</v>
      </c>
      <c r="B10" s="58">
        <v>10015</v>
      </c>
      <c r="C10" s="58">
        <v>9600</v>
      </c>
      <c r="D10" s="58">
        <v>15044</v>
      </c>
      <c r="E10" s="58">
        <v>12487</v>
      </c>
      <c r="F10" s="58">
        <v>9334</v>
      </c>
    </row>
    <row r="11" spans="1:6" x14ac:dyDescent="0.25">
      <c r="A11" s="53" t="s">
        <v>189</v>
      </c>
      <c r="B11" s="60" t="s">
        <v>4</v>
      </c>
      <c r="C11" s="60" t="s">
        <v>4</v>
      </c>
      <c r="D11" s="60" t="s">
        <v>4</v>
      </c>
      <c r="E11" s="60" t="s">
        <v>4</v>
      </c>
      <c r="F11" s="60" t="s">
        <v>4</v>
      </c>
    </row>
    <row r="12" spans="1:6" x14ac:dyDescent="0.25">
      <c r="A12" s="77" t="s">
        <v>187</v>
      </c>
      <c r="B12" s="61" t="s">
        <v>4</v>
      </c>
      <c r="C12" s="61" t="s">
        <v>4</v>
      </c>
      <c r="D12" s="61" t="s">
        <v>4</v>
      </c>
      <c r="E12" s="61" t="s">
        <v>4</v>
      </c>
      <c r="F12" s="61" t="s">
        <v>4</v>
      </c>
    </row>
    <row r="13" spans="1:6" x14ac:dyDescent="0.25">
      <c r="A13" s="77" t="s">
        <v>138</v>
      </c>
      <c r="B13" s="61" t="s">
        <v>4</v>
      </c>
      <c r="C13" s="61" t="s">
        <v>4</v>
      </c>
      <c r="D13" s="61" t="s">
        <v>4</v>
      </c>
      <c r="E13" s="61" t="s">
        <v>4</v>
      </c>
      <c r="F13" s="61" t="s">
        <v>4</v>
      </c>
    </row>
    <row r="14" spans="1:6" x14ac:dyDescent="0.25">
      <c r="A14" s="53" t="s">
        <v>6</v>
      </c>
      <c r="B14" s="60" t="s">
        <v>4</v>
      </c>
      <c r="C14" s="60" t="s">
        <v>4</v>
      </c>
      <c r="D14" s="60" t="s">
        <v>4</v>
      </c>
      <c r="E14" s="60" t="s">
        <v>4</v>
      </c>
      <c r="F14" s="60" t="s">
        <v>4</v>
      </c>
    </row>
    <row r="15" spans="1:6" x14ac:dyDescent="0.25">
      <c r="A15" s="77" t="s">
        <v>187</v>
      </c>
      <c r="B15" s="61" t="s">
        <v>4</v>
      </c>
      <c r="C15" s="61" t="s">
        <v>4</v>
      </c>
      <c r="D15" s="61" t="s">
        <v>4</v>
      </c>
      <c r="E15" s="61" t="s">
        <v>4</v>
      </c>
      <c r="F15" s="61" t="s">
        <v>4</v>
      </c>
    </row>
    <row r="16" spans="1:6" x14ac:dyDescent="0.25">
      <c r="A16" s="77" t="s">
        <v>138</v>
      </c>
      <c r="B16" s="61" t="s">
        <v>4</v>
      </c>
      <c r="C16" s="61" t="s">
        <v>4</v>
      </c>
      <c r="D16" s="61" t="s">
        <v>4</v>
      </c>
      <c r="E16" s="61" t="s">
        <v>4</v>
      </c>
      <c r="F16" s="61" t="s">
        <v>4</v>
      </c>
    </row>
    <row r="17" spans="1:6" x14ac:dyDescent="0.25">
      <c r="A17" s="53" t="s">
        <v>7</v>
      </c>
      <c r="B17" s="60" t="s">
        <v>4</v>
      </c>
      <c r="C17" s="60" t="s">
        <v>4</v>
      </c>
      <c r="D17" s="60" t="s">
        <v>4</v>
      </c>
      <c r="E17" s="60" t="s">
        <v>4</v>
      </c>
      <c r="F17" s="60" t="s">
        <v>4</v>
      </c>
    </row>
    <row r="18" spans="1:6" x14ac:dyDescent="0.25">
      <c r="A18" s="77" t="s">
        <v>187</v>
      </c>
      <c r="B18" s="58" t="s">
        <v>4</v>
      </c>
      <c r="C18" s="58" t="s">
        <v>4</v>
      </c>
      <c r="D18" s="58" t="s">
        <v>4</v>
      </c>
      <c r="E18" s="58" t="s">
        <v>4</v>
      </c>
      <c r="F18" s="58" t="s">
        <v>4</v>
      </c>
    </row>
    <row r="19" spans="1:6" x14ac:dyDescent="0.25">
      <c r="A19" s="77" t="s">
        <v>138</v>
      </c>
      <c r="B19" s="58" t="s">
        <v>4</v>
      </c>
      <c r="C19" s="58" t="s">
        <v>4</v>
      </c>
      <c r="D19" s="58" t="s">
        <v>4</v>
      </c>
      <c r="E19" s="58" t="s">
        <v>4</v>
      </c>
      <c r="F19" s="58" t="s">
        <v>4</v>
      </c>
    </row>
    <row r="20" spans="1:6" x14ac:dyDescent="0.25">
      <c r="A20" s="53" t="s">
        <v>8</v>
      </c>
      <c r="B20" s="59">
        <v>63293</v>
      </c>
      <c r="C20" s="59">
        <v>97354</v>
      </c>
      <c r="D20" s="59">
        <v>95246</v>
      </c>
      <c r="E20" s="59">
        <f>SUM(E8,E5,E2)</f>
        <v>81419</v>
      </c>
      <c r="F20" s="59">
        <f>SUM(F8,F5,F2)</f>
        <v>64031</v>
      </c>
    </row>
    <row r="21" spans="1:6" x14ac:dyDescent="0.25">
      <c r="A21" s="91"/>
      <c r="B21" s="92"/>
      <c r="C21" s="92"/>
      <c r="D21" s="92"/>
      <c r="E21" s="92"/>
      <c r="F21" s="93"/>
    </row>
    <row r="22" spans="1:6" ht="108" customHeight="1" x14ac:dyDescent="0.25">
      <c r="A22" s="99" t="s">
        <v>191</v>
      </c>
      <c r="B22" s="100"/>
      <c r="C22" s="100"/>
      <c r="D22" s="100"/>
      <c r="E22" s="100"/>
      <c r="F22" s="101"/>
    </row>
    <row r="23" spans="1:6" ht="15" customHeight="1" x14ac:dyDescent="0.25">
      <c r="A23" s="99" t="s">
        <v>13</v>
      </c>
      <c r="B23" s="100"/>
      <c r="C23" s="100"/>
      <c r="D23" s="100"/>
      <c r="E23" s="100"/>
      <c r="F23" s="101"/>
    </row>
    <row r="24" spans="1:6" ht="18.75" customHeight="1" x14ac:dyDescent="0.25">
      <c r="A24" s="99" t="s">
        <v>14</v>
      </c>
      <c r="B24" s="100"/>
      <c r="C24" s="100"/>
      <c r="D24" s="100"/>
      <c r="E24" s="100"/>
      <c r="F24" s="101"/>
    </row>
    <row r="25" spans="1:6" ht="18" customHeight="1" x14ac:dyDescent="0.25">
      <c r="A25" s="99" t="s">
        <v>11</v>
      </c>
      <c r="B25" s="100"/>
      <c r="C25" s="100"/>
      <c r="D25" s="100"/>
      <c r="E25" s="100"/>
      <c r="F25" s="101"/>
    </row>
    <row r="26" spans="1:6" ht="30" customHeight="1" x14ac:dyDescent="0.25">
      <c r="A26" s="81" t="s">
        <v>12</v>
      </c>
      <c r="B26" s="82"/>
      <c r="C26" s="82"/>
      <c r="D26" s="82"/>
      <c r="E26" s="82"/>
      <c r="F26" s="83"/>
    </row>
  </sheetData>
  <mergeCells count="6">
    <mergeCell ref="A26:F26"/>
    <mergeCell ref="A21:F21"/>
    <mergeCell ref="A22:F22"/>
    <mergeCell ref="A23:F23"/>
    <mergeCell ref="A24:F24"/>
    <mergeCell ref="A25:F25"/>
  </mergeCells>
  <printOptions gridLines="1"/>
  <pageMargins left="0.75" right="0.75" top="1" bottom="1" header="0.5" footer="0.5"/>
  <pageSetup orientation="portrait" horizontalDpi="300" verticalDpi="300"/>
  <headerFooter>
    <oddHeader>Report #2_x000D_dtcc_irs_20130208</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workbookViewId="0">
      <selection activeCell="A6" sqref="A1:E6"/>
    </sheetView>
  </sheetViews>
  <sheetFormatPr defaultRowHeight="15" x14ac:dyDescent="0.25"/>
  <cols>
    <col min="1" max="1" width="20.7109375" style="5" bestFit="1" customWidth="1"/>
    <col min="2" max="5" width="12.7109375" style="5" customWidth="1"/>
    <col min="6" max="16384" width="9.140625" style="5"/>
  </cols>
  <sheetData>
    <row r="1" spans="1:5" ht="15" customHeight="1" x14ac:dyDescent="0.25">
      <c r="A1" s="80"/>
      <c r="B1" s="119" t="s">
        <v>143</v>
      </c>
      <c r="C1" s="120"/>
      <c r="D1" s="119" t="s">
        <v>76</v>
      </c>
      <c r="E1" s="120"/>
    </row>
    <row r="2" spans="1:5" x14ac:dyDescent="0.25">
      <c r="A2" s="36" t="s">
        <v>133</v>
      </c>
      <c r="B2" s="36" t="s">
        <v>134</v>
      </c>
      <c r="C2" s="36" t="s">
        <v>1</v>
      </c>
      <c r="D2" s="36" t="s">
        <v>3</v>
      </c>
      <c r="E2" s="36" t="s">
        <v>1</v>
      </c>
    </row>
    <row r="3" spans="1:5" x14ac:dyDescent="0.25">
      <c r="A3" s="40" t="s">
        <v>33</v>
      </c>
      <c r="B3" s="75">
        <v>10</v>
      </c>
      <c r="C3" s="75">
        <v>104</v>
      </c>
      <c r="D3" s="75">
        <v>0</v>
      </c>
      <c r="E3" s="75">
        <v>104</v>
      </c>
    </row>
    <row r="4" spans="1:5" x14ac:dyDescent="0.25">
      <c r="A4" s="40" t="s">
        <v>196</v>
      </c>
      <c r="B4" s="75">
        <v>355327</v>
      </c>
      <c r="C4" s="75">
        <v>12081</v>
      </c>
      <c r="D4" s="75">
        <v>277811</v>
      </c>
      <c r="E4" s="75">
        <v>7788</v>
      </c>
    </row>
    <row r="5" spans="1:5" ht="15.95" customHeight="1" x14ac:dyDescent="0.25">
      <c r="A5" s="41" t="s">
        <v>8</v>
      </c>
      <c r="B5" s="75">
        <v>355337</v>
      </c>
      <c r="C5" s="75">
        <v>12185</v>
      </c>
      <c r="D5" s="75">
        <v>277811</v>
      </c>
      <c r="E5" s="75">
        <v>7892</v>
      </c>
    </row>
    <row r="6" spans="1:5" ht="18.75" customHeight="1" x14ac:dyDescent="0.25">
      <c r="A6" s="136" t="s">
        <v>142</v>
      </c>
      <c r="B6" s="137"/>
      <c r="C6" s="137"/>
      <c r="D6" s="137"/>
      <c r="E6" s="138"/>
    </row>
    <row r="7" spans="1:5" x14ac:dyDescent="0.25">
      <c r="D7" s="30"/>
    </row>
  </sheetData>
  <mergeCells count="3">
    <mergeCell ref="B1:C1"/>
    <mergeCell ref="D1:E1"/>
    <mergeCell ref="A6:E6"/>
  </mergeCells>
  <printOptions gridLines="1"/>
  <pageMargins left="0.75" right="0.75" top="1" bottom="1" header="0.5" footer="0.5"/>
  <pageSetup orientation="portrait" horizontalDpi="300" verticalDpi="30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A6" sqref="A1:G6"/>
    </sheetView>
  </sheetViews>
  <sheetFormatPr defaultRowHeight="15" x14ac:dyDescent="0.25"/>
  <cols>
    <col min="1" max="1" width="20.7109375" style="5" bestFit="1" customWidth="1"/>
    <col min="2" max="7" width="10.7109375" style="5" customWidth="1"/>
    <col min="8" max="16384" width="9.140625" style="5"/>
  </cols>
  <sheetData>
    <row r="1" spans="1:7" ht="15" customHeight="1" x14ac:dyDescent="0.25">
      <c r="A1" s="80" t="s">
        <v>0</v>
      </c>
      <c r="B1" s="122" t="s">
        <v>198</v>
      </c>
      <c r="C1" s="122"/>
      <c r="D1" s="122"/>
      <c r="E1" s="122" t="s">
        <v>76</v>
      </c>
      <c r="F1" s="122"/>
      <c r="G1" s="122"/>
    </row>
    <row r="2" spans="1:7" x14ac:dyDescent="0.25">
      <c r="A2" s="36" t="s">
        <v>133</v>
      </c>
      <c r="B2" s="36" t="s">
        <v>197</v>
      </c>
      <c r="C2" s="36" t="s">
        <v>39</v>
      </c>
      <c r="D2" s="36" t="s">
        <v>36</v>
      </c>
      <c r="E2" s="36" t="s">
        <v>38</v>
      </c>
      <c r="F2" s="36" t="s">
        <v>39</v>
      </c>
      <c r="G2" s="36" t="s">
        <v>36</v>
      </c>
    </row>
    <row r="3" spans="1:7" x14ac:dyDescent="0.25">
      <c r="A3" s="40" t="s">
        <v>195</v>
      </c>
      <c r="B3" s="75">
        <v>38395</v>
      </c>
      <c r="C3" s="75">
        <v>128437</v>
      </c>
      <c r="D3" s="75">
        <v>177626</v>
      </c>
      <c r="E3" s="75">
        <v>65104</v>
      </c>
      <c r="F3" s="75">
        <v>112757</v>
      </c>
      <c r="G3" s="75">
        <v>91540</v>
      </c>
    </row>
    <row r="4" spans="1:7" x14ac:dyDescent="0.25">
      <c r="A4" s="40" t="s">
        <v>66</v>
      </c>
      <c r="B4" s="74">
        <v>0</v>
      </c>
      <c r="C4" s="74">
        <v>0</v>
      </c>
      <c r="D4" s="75">
        <v>23064</v>
      </c>
      <c r="E4" s="75">
        <v>0</v>
      </c>
      <c r="F4" s="75">
        <v>0</v>
      </c>
      <c r="G4" s="75">
        <v>16301</v>
      </c>
    </row>
    <row r="5" spans="1:7" x14ac:dyDescent="0.25">
      <c r="A5" s="41" t="s">
        <v>8</v>
      </c>
      <c r="B5" s="75">
        <v>38395</v>
      </c>
      <c r="C5" s="75">
        <v>128437</v>
      </c>
      <c r="D5" s="75">
        <v>200690</v>
      </c>
      <c r="E5" s="75">
        <v>65104</v>
      </c>
      <c r="F5" s="75">
        <v>112757</v>
      </c>
      <c r="G5" s="75">
        <v>107841</v>
      </c>
    </row>
    <row r="6" spans="1:7" ht="20.25" customHeight="1" x14ac:dyDescent="0.25">
      <c r="A6" s="116" t="s">
        <v>142</v>
      </c>
      <c r="B6" s="117"/>
      <c r="C6" s="117"/>
      <c r="D6" s="117"/>
      <c r="E6" s="117"/>
      <c r="F6" s="117"/>
      <c r="G6" s="118"/>
    </row>
  </sheetData>
  <mergeCells count="3">
    <mergeCell ref="B1:D1"/>
    <mergeCell ref="E1:G1"/>
    <mergeCell ref="A6:G6"/>
  </mergeCells>
  <printOptions gridLines="1"/>
  <pageMargins left="0.75" right="0.75" top="1" bottom="1" header="0.5" footer="0.5"/>
  <pageSetup orientation="portrait" horizontalDpi="300" verticalDpi="30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C14" sqref="C14"/>
    </sheetView>
  </sheetViews>
  <sheetFormatPr defaultRowHeight="15" x14ac:dyDescent="0.25"/>
  <cols>
    <col min="1" max="1" width="20.7109375" bestFit="1" customWidth="1"/>
    <col min="2" max="4" width="14.7109375" customWidth="1"/>
  </cols>
  <sheetData>
    <row r="1" spans="1:4" ht="88.5" customHeight="1" x14ac:dyDescent="0.25">
      <c r="A1" s="107" t="s">
        <v>216</v>
      </c>
      <c r="B1" s="107"/>
      <c r="C1" s="107"/>
      <c r="D1" s="107"/>
    </row>
    <row r="2" spans="1:4" ht="25.5" customHeight="1" x14ac:dyDescent="0.25">
      <c r="A2" s="106" t="s">
        <v>81</v>
      </c>
      <c r="B2" s="106"/>
      <c r="C2" s="106"/>
      <c r="D2" s="106"/>
    </row>
    <row r="3" spans="1:4" x14ac:dyDescent="0.25">
      <c r="A3" s="106" t="s">
        <v>82</v>
      </c>
      <c r="B3" s="106"/>
      <c r="C3" s="106"/>
      <c r="D3" s="106"/>
    </row>
    <row r="4" spans="1:4" x14ac:dyDescent="0.25">
      <c r="A4" s="107" t="s">
        <v>145</v>
      </c>
      <c r="B4" s="107"/>
      <c r="C4" s="107"/>
      <c r="D4" s="107"/>
    </row>
    <row r="5" spans="1:4" x14ac:dyDescent="0.25">
      <c r="A5" s="108" t="s">
        <v>146</v>
      </c>
      <c r="B5" s="109"/>
      <c r="C5" s="109"/>
      <c r="D5" s="110"/>
    </row>
    <row r="6" spans="1:4" ht="25.5" customHeight="1" x14ac:dyDescent="0.25">
      <c r="A6" s="123" t="s">
        <v>12</v>
      </c>
      <c r="B6" s="123"/>
      <c r="C6" s="123"/>
      <c r="D6" s="123"/>
    </row>
  </sheetData>
  <mergeCells count="6">
    <mergeCell ref="A6:D6"/>
    <mergeCell ref="A1:D1"/>
    <mergeCell ref="A2:D2"/>
    <mergeCell ref="A3:D3"/>
    <mergeCell ref="A4:D4"/>
    <mergeCell ref="A5:D5"/>
  </mergeCells>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G6" sqref="G6"/>
    </sheetView>
  </sheetViews>
  <sheetFormatPr defaultRowHeight="15" x14ac:dyDescent="0.25"/>
  <cols>
    <col min="1" max="1" width="24.7109375" customWidth="1"/>
    <col min="2" max="2" width="12.42578125" customWidth="1"/>
    <col min="3" max="5" width="11.7109375" customWidth="1"/>
    <col min="6" max="6" width="12.140625" customWidth="1"/>
    <col min="7" max="7" width="12.5703125" bestFit="1" customWidth="1"/>
  </cols>
  <sheetData>
    <row r="1" spans="1:7" x14ac:dyDescent="0.25">
      <c r="A1" s="78" t="s">
        <v>159</v>
      </c>
      <c r="B1" s="76" t="s">
        <v>203</v>
      </c>
      <c r="C1" s="76" t="s">
        <v>204</v>
      </c>
      <c r="D1" s="76" t="s">
        <v>206</v>
      </c>
      <c r="E1" s="76" t="s">
        <v>210</v>
      </c>
      <c r="F1" s="76" t="s">
        <v>211</v>
      </c>
    </row>
    <row r="2" spans="1:7" x14ac:dyDescent="0.25">
      <c r="A2" s="53" t="s">
        <v>160</v>
      </c>
      <c r="B2" s="43">
        <f>0.85*5200000</f>
        <v>4420000</v>
      </c>
      <c r="C2" s="43">
        <f>0.85*5200000</f>
        <v>4420000</v>
      </c>
      <c r="D2" s="43">
        <f>0.85*5200000</f>
        <v>4420000</v>
      </c>
      <c r="E2" s="43">
        <f>0.85*5200000</f>
        <v>4420000</v>
      </c>
      <c r="F2" s="43">
        <f>0.85*5200000</f>
        <v>4420000</v>
      </c>
    </row>
    <row r="3" spans="1:7" x14ac:dyDescent="0.25">
      <c r="A3" s="77" t="s">
        <v>49</v>
      </c>
      <c r="B3" s="54" t="s">
        <v>4</v>
      </c>
      <c r="C3" s="54" t="s">
        <v>4</v>
      </c>
      <c r="D3" s="54" t="s">
        <v>4</v>
      </c>
      <c r="E3" s="54" t="s">
        <v>4</v>
      </c>
      <c r="F3" s="54" t="s">
        <v>4</v>
      </c>
    </row>
    <row r="4" spans="1:7" x14ac:dyDescent="0.25">
      <c r="A4" s="77" t="s">
        <v>161</v>
      </c>
      <c r="B4" s="54" t="s">
        <v>4</v>
      </c>
      <c r="C4" s="54" t="s">
        <v>4</v>
      </c>
      <c r="D4" s="54" t="s">
        <v>4</v>
      </c>
      <c r="E4" s="54" t="s">
        <v>4</v>
      </c>
      <c r="F4" s="54" t="s">
        <v>4</v>
      </c>
    </row>
    <row r="5" spans="1:7" x14ac:dyDescent="0.25">
      <c r="A5" s="77" t="s">
        <v>162</v>
      </c>
      <c r="B5" s="54" t="s">
        <v>4</v>
      </c>
      <c r="C5" s="54" t="s">
        <v>4</v>
      </c>
      <c r="D5" s="54" t="s">
        <v>4</v>
      </c>
      <c r="E5" s="54" t="s">
        <v>4</v>
      </c>
      <c r="F5" s="54" t="s">
        <v>4</v>
      </c>
    </row>
    <row r="6" spans="1:7" x14ac:dyDescent="0.25">
      <c r="A6" s="77" t="s">
        <v>37</v>
      </c>
      <c r="B6" s="54" t="s">
        <v>4</v>
      </c>
      <c r="C6" s="54" t="s">
        <v>4</v>
      </c>
      <c r="D6" s="54" t="s">
        <v>4</v>
      </c>
      <c r="E6" s="54" t="s">
        <v>4</v>
      </c>
      <c r="F6" s="54" t="s">
        <v>4</v>
      </c>
    </row>
    <row r="7" spans="1:7" x14ac:dyDescent="0.25">
      <c r="A7" s="18" t="s">
        <v>163</v>
      </c>
      <c r="B7" s="54" t="s">
        <v>4</v>
      </c>
      <c r="C7" s="54" t="s">
        <v>4</v>
      </c>
      <c r="D7" s="54" t="s">
        <v>4</v>
      </c>
      <c r="E7" s="54" t="s">
        <v>4</v>
      </c>
      <c r="F7" s="54" t="s">
        <v>4</v>
      </c>
      <c r="G7" s="21"/>
    </row>
    <row r="8" spans="1:7" ht="45.75" customHeight="1" x14ac:dyDescent="0.25">
      <c r="A8" s="22" t="s">
        <v>8</v>
      </c>
      <c r="B8" s="64">
        <f t="shared" ref="B8:F8" si="0">B2</f>
        <v>4420000</v>
      </c>
      <c r="C8" s="64">
        <f t="shared" si="0"/>
        <v>4420000</v>
      </c>
      <c r="D8" s="64">
        <f t="shared" si="0"/>
        <v>4420000</v>
      </c>
      <c r="E8" s="64">
        <f t="shared" si="0"/>
        <v>4420000</v>
      </c>
      <c r="F8" s="64">
        <f t="shared" si="0"/>
        <v>4420000</v>
      </c>
    </row>
    <row r="9" spans="1:7" ht="24.75" customHeight="1" x14ac:dyDescent="0.25">
      <c r="A9" s="128" t="s">
        <v>217</v>
      </c>
      <c r="B9" s="129"/>
      <c r="C9" s="129"/>
      <c r="D9" s="129"/>
      <c r="E9" s="129"/>
      <c r="F9" s="130"/>
    </row>
    <row r="10" spans="1:7" ht="16.5" customHeight="1" x14ac:dyDescent="0.25">
      <c r="A10" s="131" t="s">
        <v>22</v>
      </c>
      <c r="B10" s="132"/>
      <c r="C10" s="132"/>
      <c r="D10" s="132"/>
      <c r="E10" s="132"/>
      <c r="F10" s="133"/>
    </row>
    <row r="11" spans="1:7" ht="15" customHeight="1" x14ac:dyDescent="0.25">
      <c r="A11" s="131" t="s">
        <v>164</v>
      </c>
      <c r="B11" s="132"/>
      <c r="C11" s="132"/>
      <c r="D11" s="132"/>
      <c r="E11" s="132"/>
      <c r="F11" s="133"/>
    </row>
    <row r="12" spans="1:7" ht="15.75" customHeight="1" x14ac:dyDescent="0.25">
      <c r="A12" s="131" t="s">
        <v>11</v>
      </c>
      <c r="B12" s="132"/>
      <c r="C12" s="132"/>
      <c r="D12" s="132"/>
      <c r="E12" s="132"/>
      <c r="F12" s="133"/>
    </row>
    <row r="13" spans="1:7" ht="24.75" customHeight="1" x14ac:dyDescent="0.25">
      <c r="A13" s="125" t="s">
        <v>12</v>
      </c>
      <c r="B13" s="126"/>
      <c r="C13" s="126"/>
      <c r="D13" s="126"/>
      <c r="E13" s="126"/>
      <c r="F13" s="127"/>
    </row>
    <row r="21" ht="13.5"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A14" sqref="A1:F14"/>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78" t="s">
        <v>159</v>
      </c>
      <c r="B1" s="76" t="s">
        <v>203</v>
      </c>
      <c r="C1" s="76" t="s">
        <v>204</v>
      </c>
      <c r="D1" s="76" t="s">
        <v>206</v>
      </c>
      <c r="E1" s="76" t="s">
        <v>210</v>
      </c>
      <c r="F1" s="76" t="s">
        <v>211</v>
      </c>
    </row>
    <row r="2" spans="1:6" x14ac:dyDescent="0.25">
      <c r="A2" s="31" t="s">
        <v>165</v>
      </c>
      <c r="B2" s="43">
        <f>0.85*2000000</f>
        <v>1700000</v>
      </c>
      <c r="C2" s="43">
        <f>0.85*2000000</f>
        <v>1700000</v>
      </c>
      <c r="D2" s="43">
        <f>0.85*2000000</f>
        <v>1700000</v>
      </c>
      <c r="E2" s="43">
        <f>0.85*2000000</f>
        <v>1700000</v>
      </c>
      <c r="F2" s="43">
        <f>0.85*2000000</f>
        <v>1700000</v>
      </c>
    </row>
    <row r="3" spans="1:6" x14ac:dyDescent="0.25">
      <c r="A3" s="17" t="s">
        <v>166</v>
      </c>
      <c r="B3" s="74" t="s">
        <v>4</v>
      </c>
      <c r="C3" s="74" t="s">
        <v>4</v>
      </c>
      <c r="D3" s="74" t="s">
        <v>4</v>
      </c>
      <c r="E3" s="74" t="s">
        <v>4</v>
      </c>
      <c r="F3" s="74" t="s">
        <v>4</v>
      </c>
    </row>
    <row r="4" spans="1:6" x14ac:dyDescent="0.25">
      <c r="A4" s="18" t="s">
        <v>35</v>
      </c>
      <c r="B4" s="74" t="s">
        <v>4</v>
      </c>
      <c r="C4" s="74" t="s">
        <v>4</v>
      </c>
      <c r="D4" s="74" t="s">
        <v>4</v>
      </c>
      <c r="E4" s="74" t="s">
        <v>4</v>
      </c>
      <c r="F4" s="74" t="s">
        <v>4</v>
      </c>
    </row>
    <row r="5" spans="1:6" x14ac:dyDescent="0.25">
      <c r="A5" s="18" t="s">
        <v>167</v>
      </c>
      <c r="B5" s="74" t="s">
        <v>4</v>
      </c>
      <c r="C5" s="74" t="s">
        <v>4</v>
      </c>
      <c r="D5" s="74" t="s">
        <v>4</v>
      </c>
      <c r="E5" s="74" t="s">
        <v>4</v>
      </c>
      <c r="F5" s="74" t="s">
        <v>4</v>
      </c>
    </row>
    <row r="6" spans="1:6" x14ac:dyDescent="0.25">
      <c r="A6" s="18" t="s">
        <v>168</v>
      </c>
      <c r="B6" s="74" t="s">
        <v>4</v>
      </c>
      <c r="C6" s="74" t="s">
        <v>4</v>
      </c>
      <c r="D6" s="74" t="s">
        <v>4</v>
      </c>
      <c r="E6" s="74" t="s">
        <v>4</v>
      </c>
      <c r="F6" s="74" t="s">
        <v>4</v>
      </c>
    </row>
    <row r="7" spans="1:6" x14ac:dyDescent="0.25">
      <c r="A7" s="19" t="s">
        <v>169</v>
      </c>
      <c r="B7" s="74" t="s">
        <v>4</v>
      </c>
      <c r="C7" s="74" t="s">
        <v>4</v>
      </c>
      <c r="D7" s="74" t="s">
        <v>4</v>
      </c>
      <c r="E7" s="74" t="s">
        <v>4</v>
      </c>
      <c r="F7" s="74" t="s">
        <v>4</v>
      </c>
    </row>
    <row r="8" spans="1:6" x14ac:dyDescent="0.25">
      <c r="A8" s="20" t="s">
        <v>8</v>
      </c>
      <c r="B8" s="75">
        <f t="shared" ref="B8:F8" si="0">B2</f>
        <v>1700000</v>
      </c>
      <c r="C8" s="75">
        <f t="shared" si="0"/>
        <v>1700000</v>
      </c>
      <c r="D8" s="75">
        <f t="shared" si="0"/>
        <v>1700000</v>
      </c>
      <c r="E8" s="75">
        <f t="shared" si="0"/>
        <v>1700000</v>
      </c>
      <c r="F8" s="75">
        <f t="shared" si="0"/>
        <v>1700000</v>
      </c>
    </row>
    <row r="9" spans="1:6" ht="27" customHeight="1" x14ac:dyDescent="0.25">
      <c r="A9" s="135" t="s">
        <v>218</v>
      </c>
      <c r="B9" s="135"/>
      <c r="C9" s="135"/>
      <c r="D9" s="135"/>
      <c r="E9" s="135"/>
      <c r="F9" s="135"/>
    </row>
    <row r="10" spans="1:6" ht="14.25" customHeight="1" x14ac:dyDescent="0.25">
      <c r="A10" s="135" t="s">
        <v>22</v>
      </c>
      <c r="B10" s="135"/>
      <c r="C10" s="135"/>
      <c r="D10" s="135"/>
      <c r="E10" s="135"/>
      <c r="F10" s="135"/>
    </row>
    <row r="11" spans="1:6" ht="15.75" customHeight="1" x14ac:dyDescent="0.25">
      <c r="A11" s="135" t="s">
        <v>170</v>
      </c>
      <c r="B11" s="135"/>
      <c r="C11" s="135"/>
      <c r="D11" s="135"/>
      <c r="E11" s="135"/>
      <c r="F11" s="135"/>
    </row>
    <row r="12" spans="1:6" ht="15" customHeight="1" x14ac:dyDescent="0.25">
      <c r="A12" s="135" t="s">
        <v>171</v>
      </c>
      <c r="B12" s="135"/>
      <c r="C12" s="135"/>
      <c r="D12" s="135"/>
      <c r="E12" s="135"/>
      <c r="F12" s="135"/>
    </row>
    <row r="13" spans="1:6" ht="14.25" customHeight="1" x14ac:dyDescent="0.25">
      <c r="A13" s="131" t="s">
        <v>40</v>
      </c>
      <c r="B13" s="132"/>
      <c r="C13" s="132"/>
      <c r="D13" s="132"/>
      <c r="E13" s="132"/>
      <c r="F13" s="133"/>
    </row>
    <row r="14" spans="1:6" ht="26.25" customHeight="1" x14ac:dyDescent="0.25">
      <c r="A14" s="134" t="s">
        <v>12</v>
      </c>
      <c r="B14" s="134"/>
      <c r="C14" s="134"/>
      <c r="D14" s="134"/>
      <c r="E14" s="134"/>
      <c r="F14" s="134"/>
    </row>
    <row r="15" spans="1:6" ht="27" customHeight="1" x14ac:dyDescent="0.25">
      <c r="B15" s="21"/>
      <c r="C15" s="21"/>
    </row>
  </sheetData>
  <mergeCells count="6">
    <mergeCell ref="A14:F14"/>
    <mergeCell ref="A9:F9"/>
    <mergeCell ref="A10:F10"/>
    <mergeCell ref="A11:F11"/>
    <mergeCell ref="A12:F12"/>
    <mergeCell ref="A13:F13"/>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A13" sqref="A1:F13"/>
    </sheetView>
  </sheetViews>
  <sheetFormatPr defaultRowHeight="15" x14ac:dyDescent="0.25"/>
  <cols>
    <col min="1" max="1" width="24.7109375" customWidth="1"/>
    <col min="2" max="2" width="12.28515625" customWidth="1"/>
    <col min="3" max="5" width="11.7109375" customWidth="1"/>
    <col min="6" max="6" width="12.140625" customWidth="1"/>
  </cols>
  <sheetData>
    <row r="1" spans="1:6" x14ac:dyDescent="0.25">
      <c r="A1" s="78" t="s">
        <v>159</v>
      </c>
      <c r="B1" s="76" t="s">
        <v>203</v>
      </c>
      <c r="C1" s="76" t="s">
        <v>204</v>
      </c>
      <c r="D1" s="76" t="s">
        <v>206</v>
      </c>
      <c r="E1" s="76" t="s">
        <v>210</v>
      </c>
      <c r="F1" s="76" t="s">
        <v>211</v>
      </c>
    </row>
    <row r="2" spans="1:6" x14ac:dyDescent="0.25">
      <c r="A2" s="31" t="s">
        <v>172</v>
      </c>
      <c r="B2" s="43">
        <f>0.85*37000000</f>
        <v>31450000</v>
      </c>
      <c r="C2" s="43">
        <f>0.85*37000000</f>
        <v>31450000</v>
      </c>
      <c r="D2" s="43">
        <f>0.85*37000000</f>
        <v>31450000</v>
      </c>
      <c r="E2" s="43">
        <f>0.85*37000000</f>
        <v>31450000</v>
      </c>
      <c r="F2" s="43">
        <f>0.85*37000000</f>
        <v>31450000</v>
      </c>
    </row>
    <row r="3" spans="1:6" x14ac:dyDescent="0.25">
      <c r="A3" s="17" t="s">
        <v>173</v>
      </c>
      <c r="B3" s="74" t="s">
        <v>4</v>
      </c>
      <c r="C3" s="74" t="s">
        <v>4</v>
      </c>
      <c r="D3" s="74" t="s">
        <v>4</v>
      </c>
      <c r="E3" s="74" t="s">
        <v>4</v>
      </c>
      <c r="F3" s="74" t="s">
        <v>4</v>
      </c>
    </row>
    <row r="4" spans="1:6" x14ac:dyDescent="0.25">
      <c r="A4" s="18" t="s">
        <v>174</v>
      </c>
      <c r="B4" s="74" t="s">
        <v>4</v>
      </c>
      <c r="C4" s="74" t="s">
        <v>4</v>
      </c>
      <c r="D4" s="74" t="s">
        <v>4</v>
      </c>
      <c r="E4" s="74" t="s">
        <v>4</v>
      </c>
      <c r="F4" s="74" t="s">
        <v>4</v>
      </c>
    </row>
    <row r="5" spans="1:6" x14ac:dyDescent="0.25">
      <c r="A5" s="18" t="s">
        <v>162</v>
      </c>
      <c r="B5" s="74" t="s">
        <v>4</v>
      </c>
      <c r="C5" s="74" t="s">
        <v>4</v>
      </c>
      <c r="D5" s="74" t="s">
        <v>4</v>
      </c>
      <c r="E5" s="74" t="s">
        <v>4</v>
      </c>
      <c r="F5" s="74" t="s">
        <v>4</v>
      </c>
    </row>
    <row r="6" spans="1:6" x14ac:dyDescent="0.25">
      <c r="A6" s="18" t="s">
        <v>175</v>
      </c>
      <c r="B6" s="74" t="s">
        <v>4</v>
      </c>
      <c r="C6" s="74" t="s">
        <v>4</v>
      </c>
      <c r="D6" s="74" t="s">
        <v>4</v>
      </c>
      <c r="E6" s="74" t="s">
        <v>4</v>
      </c>
      <c r="F6" s="74" t="s">
        <v>4</v>
      </c>
    </row>
    <row r="7" spans="1:6" x14ac:dyDescent="0.25">
      <c r="A7" s="19" t="s">
        <v>70</v>
      </c>
      <c r="B7" s="74" t="s">
        <v>4</v>
      </c>
      <c r="C7" s="74" t="s">
        <v>4</v>
      </c>
      <c r="D7" s="74" t="s">
        <v>4</v>
      </c>
      <c r="E7" s="74" t="s">
        <v>4</v>
      </c>
      <c r="F7" s="74" t="s">
        <v>4</v>
      </c>
    </row>
    <row r="8" spans="1:6" x14ac:dyDescent="0.25">
      <c r="A8" s="20" t="s">
        <v>8</v>
      </c>
      <c r="B8" s="75">
        <f t="shared" ref="B8:F8" si="0">B2</f>
        <v>31450000</v>
      </c>
      <c r="C8" s="75">
        <f t="shared" si="0"/>
        <v>31450000</v>
      </c>
      <c r="D8" s="75">
        <f t="shared" si="0"/>
        <v>31450000</v>
      </c>
      <c r="E8" s="75">
        <f t="shared" si="0"/>
        <v>31450000</v>
      </c>
      <c r="F8" s="75">
        <f t="shared" si="0"/>
        <v>31450000</v>
      </c>
    </row>
    <row r="9" spans="1:6" ht="27" customHeight="1" x14ac:dyDescent="0.25">
      <c r="A9" s="135" t="s">
        <v>218</v>
      </c>
      <c r="B9" s="135"/>
      <c r="C9" s="135"/>
      <c r="D9" s="135"/>
      <c r="E9" s="135"/>
      <c r="F9" s="135"/>
    </row>
    <row r="10" spans="1:6" ht="14.25" customHeight="1" x14ac:dyDescent="0.25">
      <c r="A10" s="135" t="s">
        <v>22</v>
      </c>
      <c r="B10" s="135"/>
      <c r="C10" s="135"/>
      <c r="D10" s="135"/>
      <c r="E10" s="135"/>
      <c r="F10" s="135"/>
    </row>
    <row r="11" spans="1:6" ht="15.75" customHeight="1" x14ac:dyDescent="0.25">
      <c r="A11" s="135" t="s">
        <v>176</v>
      </c>
      <c r="B11" s="135"/>
      <c r="C11" s="135"/>
      <c r="D11" s="135"/>
      <c r="E11" s="135"/>
      <c r="F11" s="135"/>
    </row>
    <row r="12" spans="1:6" ht="15" customHeight="1" x14ac:dyDescent="0.25">
      <c r="A12" s="131" t="s">
        <v>11</v>
      </c>
      <c r="B12" s="132"/>
      <c r="C12" s="132"/>
      <c r="D12" s="132"/>
      <c r="E12" s="132"/>
      <c r="F12" s="133"/>
    </row>
    <row r="13" spans="1:6" ht="27.75" customHeight="1" x14ac:dyDescent="0.25">
      <c r="A13" s="134" t="s">
        <v>12</v>
      </c>
      <c r="B13" s="134"/>
      <c r="C13" s="134"/>
      <c r="D13" s="134"/>
      <c r="E13" s="134"/>
      <c r="F13" s="134"/>
    </row>
    <row r="14" spans="1:6" ht="26.25" customHeight="1" x14ac:dyDescent="0.25">
      <c r="B14" s="21"/>
      <c r="C14" s="21"/>
    </row>
    <row r="15" spans="1:6" ht="27" customHeight="1" x14ac:dyDescent="0.25"/>
  </sheetData>
  <mergeCells count="5">
    <mergeCell ref="A13:F13"/>
    <mergeCell ref="A9:F9"/>
    <mergeCell ref="A10:F10"/>
    <mergeCell ref="A11:F11"/>
    <mergeCell ref="A12:F12"/>
  </mergeCell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32" sqref="B32"/>
    </sheetView>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E30" sqref="E30"/>
    </sheetView>
  </sheetViews>
  <sheetFormatPr defaultRowHeight="15" x14ac:dyDescent="0.25"/>
  <cols>
    <col min="1" max="1" width="20.7109375" style="5" customWidth="1"/>
    <col min="2" max="2" width="12.5703125" style="5" customWidth="1"/>
    <col min="3" max="4" width="11.7109375" style="5" customWidth="1"/>
    <col min="5" max="5" width="13" style="5" customWidth="1"/>
    <col min="6" max="6" width="12.140625" style="5" customWidth="1"/>
    <col min="7" max="16384" width="9.140625" style="5"/>
  </cols>
  <sheetData>
    <row r="1" spans="1:6" ht="23.25" customHeight="1" x14ac:dyDescent="0.25">
      <c r="A1" s="52"/>
      <c r="B1" s="76" t="s">
        <v>203</v>
      </c>
      <c r="C1" s="76" t="s">
        <v>204</v>
      </c>
      <c r="D1" s="76" t="s">
        <v>206</v>
      </c>
      <c r="E1" s="76" t="s">
        <v>210</v>
      </c>
      <c r="F1" s="76" t="s">
        <v>211</v>
      </c>
    </row>
    <row r="2" spans="1:6" x14ac:dyDescent="0.25">
      <c r="A2" s="51" t="s">
        <v>52</v>
      </c>
      <c r="B2" s="59">
        <v>2825489</v>
      </c>
      <c r="C2" s="59">
        <v>3848561</v>
      </c>
      <c r="D2" s="59">
        <v>3412627</v>
      </c>
      <c r="E2" s="59">
        <f>SUM(E3:E4)</f>
        <v>3175950.9313099999</v>
      </c>
      <c r="F2" s="59">
        <f>SUM(F3:F4)</f>
        <v>2266460.3996799998</v>
      </c>
    </row>
    <row r="3" spans="1:6" ht="15" customHeight="1" x14ac:dyDescent="0.25">
      <c r="A3" s="77" t="s">
        <v>177</v>
      </c>
      <c r="B3" s="58">
        <v>2437636</v>
      </c>
      <c r="C3" s="58">
        <v>3220666</v>
      </c>
      <c r="D3" s="58">
        <v>2706549</v>
      </c>
      <c r="E3" s="58">
        <v>2350276.6697</v>
      </c>
      <c r="F3" s="58">
        <v>1482447.2226</v>
      </c>
    </row>
    <row r="4" spans="1:6" ht="15" customHeight="1" x14ac:dyDescent="0.25">
      <c r="A4" s="77" t="s">
        <v>178</v>
      </c>
      <c r="B4" s="58">
        <v>387853</v>
      </c>
      <c r="C4" s="58">
        <v>627895</v>
      </c>
      <c r="D4" s="58">
        <v>706078</v>
      </c>
      <c r="E4" s="58">
        <v>825674.26161000005</v>
      </c>
      <c r="F4" s="58">
        <v>784013.17708000005</v>
      </c>
    </row>
    <row r="5" spans="1:6" ht="15" customHeight="1" x14ac:dyDescent="0.25">
      <c r="A5" s="51" t="s">
        <v>2</v>
      </c>
      <c r="B5" s="59">
        <v>55895</v>
      </c>
      <c r="C5" s="59">
        <v>79673</v>
      </c>
      <c r="D5" s="59">
        <v>113673</v>
      </c>
      <c r="E5" s="59">
        <f>SUM(E6:E7)</f>
        <v>74377.397165000002</v>
      </c>
      <c r="F5" s="59">
        <f>SUM(F6:F7)</f>
        <v>79615.256743999998</v>
      </c>
    </row>
    <row r="6" spans="1:6" ht="15" customHeight="1" x14ac:dyDescent="0.25">
      <c r="A6" s="77" t="s">
        <v>179</v>
      </c>
      <c r="B6" s="57" t="s">
        <v>180</v>
      </c>
      <c r="C6" s="57" t="s">
        <v>180</v>
      </c>
      <c r="D6" s="57" t="s">
        <v>180</v>
      </c>
      <c r="E6" s="57" t="s">
        <v>180</v>
      </c>
      <c r="F6" s="57" t="s">
        <v>180</v>
      </c>
    </row>
    <row r="7" spans="1:6" ht="15" customHeight="1" x14ac:dyDescent="0.25">
      <c r="A7" s="77" t="s">
        <v>178</v>
      </c>
      <c r="B7" s="58">
        <v>55895</v>
      </c>
      <c r="C7" s="58">
        <v>79673</v>
      </c>
      <c r="D7" s="58">
        <v>113673</v>
      </c>
      <c r="E7" s="58">
        <v>74377.397165000002</v>
      </c>
      <c r="F7" s="58">
        <v>79615.256743999998</v>
      </c>
    </row>
    <row r="8" spans="1:6" ht="15" customHeight="1" x14ac:dyDescent="0.25">
      <c r="A8" s="51" t="s">
        <v>5</v>
      </c>
      <c r="B8" s="59">
        <v>243543</v>
      </c>
      <c r="C8" s="59">
        <v>262601</v>
      </c>
      <c r="D8" s="59">
        <v>551220</v>
      </c>
      <c r="E8" s="59">
        <f>SUM(E9:E10)</f>
        <v>470122.22682699998</v>
      </c>
      <c r="F8" s="59">
        <f>SUM(F9:F10)</f>
        <v>326611.70611799997</v>
      </c>
    </row>
    <row r="9" spans="1:6" ht="15" customHeight="1" x14ac:dyDescent="0.25">
      <c r="A9" s="77" t="s">
        <v>179</v>
      </c>
      <c r="B9" s="58">
        <v>236036</v>
      </c>
      <c r="C9" s="58">
        <v>255221</v>
      </c>
      <c r="D9" s="58">
        <v>542409</v>
      </c>
      <c r="E9" s="58">
        <v>457731.78511</v>
      </c>
      <c r="F9" s="58">
        <v>316573.19188</v>
      </c>
    </row>
    <row r="10" spans="1:6" ht="15" customHeight="1" x14ac:dyDescent="0.25">
      <c r="A10" s="77" t="s">
        <v>178</v>
      </c>
      <c r="B10" s="58">
        <v>7507</v>
      </c>
      <c r="C10" s="58">
        <v>7380</v>
      </c>
      <c r="D10" s="58">
        <v>8811</v>
      </c>
      <c r="E10" s="58">
        <v>12390.441717</v>
      </c>
      <c r="F10" s="58">
        <v>10038.514238</v>
      </c>
    </row>
    <row r="11" spans="1:6" ht="15" customHeight="1" x14ac:dyDescent="0.25">
      <c r="A11" s="53" t="s">
        <v>189</v>
      </c>
      <c r="B11" s="60" t="s">
        <v>4</v>
      </c>
      <c r="C11" s="60" t="s">
        <v>4</v>
      </c>
      <c r="D11" s="60" t="s">
        <v>4</v>
      </c>
      <c r="E11" s="60" t="s">
        <v>4</v>
      </c>
      <c r="F11" s="60" t="s">
        <v>4</v>
      </c>
    </row>
    <row r="12" spans="1:6" ht="15" customHeight="1" x14ac:dyDescent="0.25">
      <c r="A12" s="77" t="s">
        <v>179</v>
      </c>
      <c r="B12" s="61" t="s">
        <v>4</v>
      </c>
      <c r="C12" s="61" t="s">
        <v>4</v>
      </c>
      <c r="D12" s="61" t="s">
        <v>4</v>
      </c>
      <c r="E12" s="61" t="s">
        <v>4</v>
      </c>
      <c r="F12" s="61" t="s">
        <v>4</v>
      </c>
    </row>
    <row r="13" spans="1:6" ht="15" customHeight="1" x14ac:dyDescent="0.25">
      <c r="A13" s="77" t="s">
        <v>178</v>
      </c>
      <c r="B13" s="61" t="s">
        <v>4</v>
      </c>
      <c r="C13" s="61" t="s">
        <v>4</v>
      </c>
      <c r="D13" s="61" t="s">
        <v>4</v>
      </c>
      <c r="E13" s="61" t="s">
        <v>4</v>
      </c>
      <c r="F13" s="61" t="s">
        <v>4</v>
      </c>
    </row>
    <row r="14" spans="1:6" ht="15" customHeight="1" x14ac:dyDescent="0.25">
      <c r="A14" s="51" t="s">
        <v>6</v>
      </c>
      <c r="B14" s="59" t="s">
        <v>4</v>
      </c>
      <c r="C14" s="59" t="s">
        <v>4</v>
      </c>
      <c r="D14" s="59" t="s">
        <v>4</v>
      </c>
      <c r="E14" s="59" t="s">
        <v>4</v>
      </c>
      <c r="F14" s="59" t="s">
        <v>4</v>
      </c>
    </row>
    <row r="15" spans="1:6" ht="15" customHeight="1" x14ac:dyDescent="0.25">
      <c r="A15" s="77" t="s">
        <v>179</v>
      </c>
      <c r="B15" s="58" t="s">
        <v>4</v>
      </c>
      <c r="C15" s="58" t="s">
        <v>4</v>
      </c>
      <c r="D15" s="58" t="s">
        <v>4</v>
      </c>
      <c r="E15" s="58" t="s">
        <v>4</v>
      </c>
      <c r="F15" s="58" t="s">
        <v>4</v>
      </c>
    </row>
    <row r="16" spans="1:6" ht="15" customHeight="1" x14ac:dyDescent="0.25">
      <c r="A16" s="77" t="s">
        <v>178</v>
      </c>
      <c r="B16" s="58" t="s">
        <v>4</v>
      </c>
      <c r="C16" s="58" t="s">
        <v>4</v>
      </c>
      <c r="D16" s="58" t="s">
        <v>4</v>
      </c>
      <c r="E16" s="58" t="s">
        <v>4</v>
      </c>
      <c r="F16" s="58" t="s">
        <v>4</v>
      </c>
    </row>
    <row r="17" spans="1:6" ht="15" customHeight="1" x14ac:dyDescent="0.25">
      <c r="A17" s="51" t="s">
        <v>7</v>
      </c>
      <c r="B17" s="59" t="s">
        <v>4</v>
      </c>
      <c r="C17" s="59" t="s">
        <v>4</v>
      </c>
      <c r="D17" s="59" t="s">
        <v>4</v>
      </c>
      <c r="E17" s="59" t="s">
        <v>4</v>
      </c>
      <c r="F17" s="59" t="s">
        <v>4</v>
      </c>
    </row>
    <row r="18" spans="1:6" ht="16.5" customHeight="1" x14ac:dyDescent="0.25">
      <c r="A18" s="77" t="s">
        <v>179</v>
      </c>
      <c r="B18" s="58" t="s">
        <v>4</v>
      </c>
      <c r="C18" s="58" t="s">
        <v>4</v>
      </c>
      <c r="D18" s="58" t="s">
        <v>4</v>
      </c>
      <c r="E18" s="58" t="s">
        <v>4</v>
      </c>
      <c r="F18" s="58" t="s">
        <v>4</v>
      </c>
    </row>
    <row r="19" spans="1:6" ht="15.75" customHeight="1" x14ac:dyDescent="0.25">
      <c r="A19" s="77" t="s">
        <v>178</v>
      </c>
      <c r="B19" s="58" t="s">
        <v>4</v>
      </c>
      <c r="C19" s="58" t="s">
        <v>4</v>
      </c>
      <c r="D19" s="58" t="s">
        <v>4</v>
      </c>
      <c r="E19" s="58" t="s">
        <v>4</v>
      </c>
      <c r="F19" s="58" t="s">
        <v>4</v>
      </c>
    </row>
    <row r="20" spans="1:6" ht="15.95" customHeight="1" x14ac:dyDescent="0.25">
      <c r="A20" s="51" t="s">
        <v>8</v>
      </c>
      <c r="B20" s="59">
        <v>3124927</v>
      </c>
      <c r="C20" s="59">
        <v>4190835</v>
      </c>
      <c r="D20" s="59">
        <v>4077520</v>
      </c>
      <c r="E20" s="59">
        <f>SUM(E8,E5,E2)</f>
        <v>3720450.5553019997</v>
      </c>
      <c r="F20" s="59">
        <f>SUM(F8,F5,F2)</f>
        <v>2672687.3625419997</v>
      </c>
    </row>
    <row r="21" spans="1:6" ht="15.95" customHeight="1" x14ac:dyDescent="0.25">
      <c r="A21" s="102"/>
      <c r="B21" s="103"/>
      <c r="C21" s="103"/>
      <c r="D21" s="103"/>
      <c r="E21" s="103"/>
      <c r="F21" s="104"/>
    </row>
    <row r="22" spans="1:6" ht="66.75" customHeight="1" x14ac:dyDescent="0.25">
      <c r="A22" s="105" t="s">
        <v>192</v>
      </c>
      <c r="B22" s="105"/>
      <c r="C22" s="105"/>
      <c r="D22" s="105"/>
      <c r="E22" s="105"/>
      <c r="F22" s="105"/>
    </row>
    <row r="23" spans="1:6" ht="15.95" customHeight="1" x14ac:dyDescent="0.25">
      <c r="A23" s="105" t="s">
        <v>13</v>
      </c>
      <c r="B23" s="105"/>
      <c r="C23" s="105"/>
      <c r="D23" s="105"/>
      <c r="E23" s="105"/>
      <c r="F23" s="105"/>
    </row>
    <row r="24" spans="1:6" ht="15" customHeight="1" x14ac:dyDescent="0.25">
      <c r="A24" s="105" t="s">
        <v>10</v>
      </c>
      <c r="B24" s="105"/>
      <c r="C24" s="105"/>
      <c r="D24" s="105"/>
      <c r="E24" s="105"/>
      <c r="F24" s="105"/>
    </row>
    <row r="25" spans="1:6" ht="15" customHeight="1" x14ac:dyDescent="0.25">
      <c r="A25" s="105" t="s">
        <v>11</v>
      </c>
      <c r="B25" s="105"/>
      <c r="C25" s="105"/>
      <c r="D25" s="105"/>
      <c r="E25" s="105"/>
      <c r="F25" s="105"/>
    </row>
    <row r="26" spans="1:6" ht="29.25" customHeight="1" x14ac:dyDescent="0.25">
      <c r="A26" s="81" t="s">
        <v>12</v>
      </c>
      <c r="B26" s="82"/>
      <c r="C26" s="82"/>
      <c r="D26" s="82"/>
      <c r="E26" s="82"/>
      <c r="F26" s="83"/>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C32" sqref="C32"/>
    </sheetView>
  </sheetViews>
  <sheetFormatPr defaultRowHeight="15" x14ac:dyDescent="0.25"/>
  <cols>
    <col min="1" max="1" width="20.7109375" style="5" customWidth="1"/>
    <col min="2" max="2" width="12.140625" style="5" customWidth="1"/>
    <col min="3" max="4" width="11.7109375" style="5" customWidth="1"/>
    <col min="5" max="5" width="12.85546875" style="5" customWidth="1"/>
    <col min="6" max="6" width="12.7109375" style="5" customWidth="1"/>
    <col min="7" max="16384" width="9.140625" style="5"/>
  </cols>
  <sheetData>
    <row r="1" spans="1:6" ht="14.1" customHeight="1" x14ac:dyDescent="0.25">
      <c r="A1" s="52"/>
      <c r="B1" s="76" t="s">
        <v>203</v>
      </c>
      <c r="C1" s="76" t="s">
        <v>204</v>
      </c>
      <c r="D1" s="76" t="s">
        <v>206</v>
      </c>
      <c r="E1" s="76" t="s">
        <v>210</v>
      </c>
      <c r="F1" s="76" t="s">
        <v>211</v>
      </c>
    </row>
    <row r="2" spans="1:6" x14ac:dyDescent="0.25">
      <c r="A2" s="51" t="s">
        <v>52</v>
      </c>
      <c r="B2" s="59">
        <v>5650977</v>
      </c>
      <c r="C2" s="59">
        <v>7697122</v>
      </c>
      <c r="D2" s="59">
        <v>6825255</v>
      </c>
      <c r="E2" s="59">
        <f>SUM(E3:E4)</f>
        <v>6351901.8625999996</v>
      </c>
      <c r="F2" s="59">
        <f>SUM(F3:F4)</f>
        <v>4532920.7993999999</v>
      </c>
    </row>
    <row r="3" spans="1:6" ht="15" customHeight="1" x14ac:dyDescent="0.25">
      <c r="A3" s="77" t="s">
        <v>186</v>
      </c>
      <c r="B3" s="58">
        <v>3481619</v>
      </c>
      <c r="C3" s="58">
        <v>4934563</v>
      </c>
      <c r="D3" s="58">
        <v>3975011</v>
      </c>
      <c r="E3" s="58">
        <v>3646233.5411999999</v>
      </c>
      <c r="F3" s="58">
        <v>2663568.0366000002</v>
      </c>
    </row>
    <row r="4" spans="1:6" ht="15" customHeight="1" x14ac:dyDescent="0.25">
      <c r="A4" s="77" t="s">
        <v>138</v>
      </c>
      <c r="B4" s="58">
        <v>2169358</v>
      </c>
      <c r="C4" s="58">
        <v>2762558</v>
      </c>
      <c r="D4" s="58">
        <v>2850244</v>
      </c>
      <c r="E4" s="58">
        <v>2705668.3213999998</v>
      </c>
      <c r="F4" s="58">
        <v>1869352.7627999999</v>
      </c>
    </row>
    <row r="5" spans="1:6" ht="15" customHeight="1" x14ac:dyDescent="0.25">
      <c r="A5" s="51" t="s">
        <v>2</v>
      </c>
      <c r="B5" s="59">
        <v>111790</v>
      </c>
      <c r="C5" s="59">
        <v>159346</v>
      </c>
      <c r="D5" s="59">
        <v>227346</v>
      </c>
      <c r="E5" s="59">
        <f>SUM(E6:E7)</f>
        <v>148754.79432799999</v>
      </c>
      <c r="F5" s="59">
        <f>SUM(F6:F7)</f>
        <v>159230.513485</v>
      </c>
    </row>
    <row r="6" spans="1:6" ht="15" customHeight="1" x14ac:dyDescent="0.25">
      <c r="A6" s="77" t="s">
        <v>187</v>
      </c>
      <c r="B6" s="57" t="s">
        <v>207</v>
      </c>
      <c r="C6" s="57" t="s">
        <v>208</v>
      </c>
      <c r="D6" s="57" t="s">
        <v>209</v>
      </c>
      <c r="E6" s="54">
        <v>117006.69181999999</v>
      </c>
      <c r="F6" s="54">
        <v>108394.81512</v>
      </c>
    </row>
    <row r="7" spans="1:6" ht="15" customHeight="1" x14ac:dyDescent="0.25">
      <c r="A7" s="77" t="s">
        <v>138</v>
      </c>
      <c r="B7" s="58">
        <v>29604</v>
      </c>
      <c r="C7" s="58">
        <v>39617</v>
      </c>
      <c r="D7" s="58">
        <v>43708</v>
      </c>
      <c r="E7" s="58">
        <v>31748.102508</v>
      </c>
      <c r="F7" s="58">
        <v>50835.698364999997</v>
      </c>
    </row>
    <row r="8" spans="1:6" ht="15" customHeight="1" x14ac:dyDescent="0.25">
      <c r="A8" s="51" t="s">
        <v>5</v>
      </c>
      <c r="B8" s="59">
        <v>487086</v>
      </c>
      <c r="C8" s="59">
        <v>525202</v>
      </c>
      <c r="D8" s="59">
        <v>1102439</v>
      </c>
      <c r="E8" s="59">
        <f>SUM(E9:E10)</f>
        <v>940244.45364999992</v>
      </c>
      <c r="F8" s="59">
        <f>SUM(F9:F10)</f>
        <v>653223.41223999998</v>
      </c>
    </row>
    <row r="9" spans="1:6" ht="15" customHeight="1" x14ac:dyDescent="0.25">
      <c r="A9" s="77" t="s">
        <v>187</v>
      </c>
      <c r="B9" s="58">
        <v>260594</v>
      </c>
      <c r="C9" s="58">
        <v>288759</v>
      </c>
      <c r="D9" s="58">
        <v>627412</v>
      </c>
      <c r="E9" s="58">
        <v>542051.08693999995</v>
      </c>
      <c r="F9" s="58">
        <v>367521.16797000001</v>
      </c>
    </row>
    <row r="10" spans="1:6" ht="15" customHeight="1" x14ac:dyDescent="0.25">
      <c r="A10" s="77" t="s">
        <v>138</v>
      </c>
      <c r="B10" s="58">
        <v>226492</v>
      </c>
      <c r="C10" s="58">
        <v>236444</v>
      </c>
      <c r="D10" s="58">
        <v>475027</v>
      </c>
      <c r="E10" s="58">
        <v>398193.36670999997</v>
      </c>
      <c r="F10" s="58">
        <v>285702.24427000002</v>
      </c>
    </row>
    <row r="11" spans="1:6" ht="15" customHeight="1" x14ac:dyDescent="0.25">
      <c r="A11" s="53" t="s">
        <v>189</v>
      </c>
      <c r="B11" s="60" t="s">
        <v>4</v>
      </c>
      <c r="C11" s="60" t="s">
        <v>4</v>
      </c>
      <c r="D11" s="60" t="s">
        <v>4</v>
      </c>
      <c r="E11" s="60" t="s">
        <v>4</v>
      </c>
      <c r="F11" s="60" t="s">
        <v>4</v>
      </c>
    </row>
    <row r="12" spans="1:6" ht="15" customHeight="1" x14ac:dyDescent="0.25">
      <c r="A12" s="77" t="s">
        <v>187</v>
      </c>
      <c r="B12" s="61" t="s">
        <v>4</v>
      </c>
      <c r="C12" s="61" t="s">
        <v>4</v>
      </c>
      <c r="D12" s="61" t="s">
        <v>4</v>
      </c>
      <c r="E12" s="61" t="s">
        <v>4</v>
      </c>
      <c r="F12" s="61" t="s">
        <v>4</v>
      </c>
    </row>
    <row r="13" spans="1:6" ht="15" customHeight="1" x14ac:dyDescent="0.25">
      <c r="A13" s="77" t="s">
        <v>138</v>
      </c>
      <c r="B13" s="61" t="s">
        <v>4</v>
      </c>
      <c r="C13" s="61" t="s">
        <v>4</v>
      </c>
      <c r="D13" s="61" t="s">
        <v>4</v>
      </c>
      <c r="E13" s="61" t="s">
        <v>4</v>
      </c>
      <c r="F13" s="61" t="s">
        <v>4</v>
      </c>
    </row>
    <row r="14" spans="1:6" ht="15" customHeight="1" x14ac:dyDescent="0.25">
      <c r="A14" s="51" t="s">
        <v>6</v>
      </c>
      <c r="B14" s="59" t="s">
        <v>4</v>
      </c>
      <c r="C14" s="59" t="s">
        <v>4</v>
      </c>
      <c r="D14" s="59" t="s">
        <v>4</v>
      </c>
      <c r="E14" s="59" t="s">
        <v>4</v>
      </c>
      <c r="F14" s="59" t="s">
        <v>4</v>
      </c>
    </row>
    <row r="15" spans="1:6" ht="15" customHeight="1" x14ac:dyDescent="0.25">
      <c r="A15" s="77" t="s">
        <v>187</v>
      </c>
      <c r="B15" s="58" t="s">
        <v>4</v>
      </c>
      <c r="C15" s="58" t="s">
        <v>4</v>
      </c>
      <c r="D15" s="58" t="s">
        <v>4</v>
      </c>
      <c r="E15" s="58" t="s">
        <v>4</v>
      </c>
      <c r="F15" s="58" t="s">
        <v>4</v>
      </c>
    </row>
    <row r="16" spans="1:6" ht="15" customHeight="1" x14ac:dyDescent="0.25">
      <c r="A16" s="77" t="s">
        <v>138</v>
      </c>
      <c r="B16" s="58" t="s">
        <v>4</v>
      </c>
      <c r="C16" s="58" t="s">
        <v>4</v>
      </c>
      <c r="D16" s="58" t="s">
        <v>4</v>
      </c>
      <c r="E16" s="58" t="s">
        <v>4</v>
      </c>
      <c r="F16" s="58" t="s">
        <v>4</v>
      </c>
    </row>
    <row r="17" spans="1:6" ht="15" customHeight="1" x14ac:dyDescent="0.25">
      <c r="A17" s="51" t="s">
        <v>7</v>
      </c>
      <c r="B17" s="59" t="s">
        <v>4</v>
      </c>
      <c r="C17" s="59" t="s">
        <v>4</v>
      </c>
      <c r="D17" s="59" t="s">
        <v>4</v>
      </c>
      <c r="E17" s="59" t="s">
        <v>4</v>
      </c>
      <c r="F17" s="59" t="s">
        <v>4</v>
      </c>
    </row>
    <row r="18" spans="1:6" ht="15" customHeight="1" x14ac:dyDescent="0.25">
      <c r="A18" s="77" t="s">
        <v>187</v>
      </c>
      <c r="B18" s="58" t="s">
        <v>4</v>
      </c>
      <c r="C18" s="58" t="s">
        <v>4</v>
      </c>
      <c r="D18" s="58" t="s">
        <v>4</v>
      </c>
      <c r="E18" s="58" t="s">
        <v>4</v>
      </c>
      <c r="F18" s="58" t="s">
        <v>4</v>
      </c>
    </row>
    <row r="19" spans="1:6" ht="15" customHeight="1" x14ac:dyDescent="0.25">
      <c r="A19" s="77" t="s">
        <v>138</v>
      </c>
      <c r="B19" s="58" t="s">
        <v>4</v>
      </c>
      <c r="C19" s="58" t="s">
        <v>4</v>
      </c>
      <c r="D19" s="58" t="s">
        <v>4</v>
      </c>
      <c r="E19" s="58" t="s">
        <v>4</v>
      </c>
      <c r="F19" s="58" t="s">
        <v>4</v>
      </c>
    </row>
    <row r="20" spans="1:6" ht="15" customHeight="1" x14ac:dyDescent="0.25">
      <c r="A20" s="51" t="s">
        <v>8</v>
      </c>
      <c r="B20" s="59">
        <v>6249853</v>
      </c>
      <c r="C20" s="59">
        <v>8381670</v>
      </c>
      <c r="D20" s="59">
        <v>8155040</v>
      </c>
      <c r="E20" s="59">
        <f>SUM(E8,E5,E2)</f>
        <v>7440901.1105779996</v>
      </c>
      <c r="F20" s="59">
        <f>SUM(F8,F5,F2)</f>
        <v>5345374.7251249999</v>
      </c>
    </row>
    <row r="21" spans="1:6" ht="15" customHeight="1" x14ac:dyDescent="0.25">
      <c r="A21" s="91"/>
      <c r="B21" s="92"/>
      <c r="C21" s="92"/>
      <c r="D21" s="92"/>
      <c r="E21" s="92"/>
      <c r="F21" s="93"/>
    </row>
    <row r="22" spans="1:6" ht="105.75" customHeight="1" x14ac:dyDescent="0.25">
      <c r="A22" s="105" t="s">
        <v>193</v>
      </c>
      <c r="B22" s="105"/>
      <c r="C22" s="105"/>
      <c r="D22" s="105"/>
      <c r="E22" s="105"/>
      <c r="F22" s="105"/>
    </row>
    <row r="23" spans="1:6" ht="15" customHeight="1" x14ac:dyDescent="0.25">
      <c r="A23" s="105" t="s">
        <v>13</v>
      </c>
      <c r="B23" s="105"/>
      <c r="C23" s="105"/>
      <c r="D23" s="105"/>
      <c r="E23" s="105"/>
      <c r="F23" s="105"/>
    </row>
    <row r="24" spans="1:6" ht="14.25" customHeight="1" x14ac:dyDescent="0.25">
      <c r="A24" s="105" t="s">
        <v>14</v>
      </c>
      <c r="B24" s="105"/>
      <c r="C24" s="105"/>
      <c r="D24" s="105"/>
      <c r="E24" s="105"/>
      <c r="F24" s="105"/>
    </row>
    <row r="25" spans="1:6" ht="15.75" customHeight="1" x14ac:dyDescent="0.25">
      <c r="A25" s="105" t="s">
        <v>11</v>
      </c>
      <c r="B25" s="105"/>
      <c r="C25" s="105"/>
      <c r="D25" s="105"/>
      <c r="E25" s="105"/>
      <c r="F25" s="105"/>
    </row>
    <row r="26" spans="1:6" ht="27" customHeight="1" x14ac:dyDescent="0.25">
      <c r="A26" s="81" t="s">
        <v>12</v>
      </c>
      <c r="B26" s="82"/>
      <c r="C26" s="82"/>
      <c r="D26" s="82"/>
      <c r="E26" s="82"/>
      <c r="F26" s="83"/>
    </row>
  </sheetData>
  <mergeCells count="6">
    <mergeCell ref="A26:F26"/>
    <mergeCell ref="A21:F21"/>
    <mergeCell ref="A22:F22"/>
    <mergeCell ref="A23:F23"/>
    <mergeCell ref="A24:F24"/>
    <mergeCell ref="A25:F25"/>
  </mergeCells>
  <pageMargins left="0.75" right="0.75" top="1" bottom="1" header="0.5" footer="0.5"/>
  <pageSetup orientation="portrait" horizontalDpi="300" verticalDpi="300"/>
  <headerFooter>
    <oddHeader>Report #2_x000D_dtcc_irs_20130208</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D17" sqref="D17"/>
    </sheetView>
  </sheetViews>
  <sheetFormatPr defaultRowHeight="15" x14ac:dyDescent="0.25"/>
  <cols>
    <col min="1" max="1" width="24.7109375" customWidth="1"/>
    <col min="2" max="4" width="14.7109375" customWidth="1"/>
  </cols>
  <sheetData>
    <row r="1" spans="1:4" x14ac:dyDescent="0.25">
      <c r="A1" s="78" t="s">
        <v>63</v>
      </c>
      <c r="B1" s="78" t="s">
        <v>64</v>
      </c>
      <c r="C1" s="78" t="s">
        <v>1</v>
      </c>
      <c r="D1" s="78" t="s">
        <v>8</v>
      </c>
    </row>
    <row r="2" spans="1:4" x14ac:dyDescent="0.25">
      <c r="A2" s="17" t="s">
        <v>65</v>
      </c>
      <c r="B2" s="74">
        <v>118988874</v>
      </c>
      <c r="C2" s="74">
        <v>69441402</v>
      </c>
      <c r="D2" s="74">
        <v>188430276</v>
      </c>
    </row>
    <row r="3" spans="1:4" x14ac:dyDescent="0.25">
      <c r="A3" s="18" t="s">
        <v>15</v>
      </c>
      <c r="B3" s="74">
        <v>47551100</v>
      </c>
      <c r="C3" s="74">
        <v>7775986</v>
      </c>
      <c r="D3" s="74">
        <v>55327086</v>
      </c>
    </row>
    <row r="4" spans="1:4" x14ac:dyDescent="0.25">
      <c r="A4" s="18" t="s">
        <v>18</v>
      </c>
      <c r="B4" s="74">
        <v>32999875</v>
      </c>
      <c r="C4" s="74">
        <v>10146079</v>
      </c>
      <c r="D4" s="74">
        <v>43145954</v>
      </c>
    </row>
    <row r="5" spans="1:4" x14ac:dyDescent="0.25">
      <c r="A5" s="18" t="s">
        <v>21</v>
      </c>
      <c r="B5" s="74">
        <v>0</v>
      </c>
      <c r="C5" s="74">
        <v>20539199</v>
      </c>
      <c r="D5" s="74">
        <v>20539199</v>
      </c>
    </row>
    <row r="6" spans="1:4" x14ac:dyDescent="0.25">
      <c r="A6" s="19" t="s">
        <v>66</v>
      </c>
      <c r="B6" s="74">
        <v>6489178</v>
      </c>
      <c r="C6" s="74">
        <v>24136413</v>
      </c>
      <c r="D6" s="74">
        <v>30625590</v>
      </c>
    </row>
    <row r="7" spans="1:4" x14ac:dyDescent="0.25">
      <c r="A7" s="20" t="s">
        <v>8</v>
      </c>
      <c r="B7" s="75">
        <v>206029027</v>
      </c>
      <c r="C7" s="75">
        <v>132039079</v>
      </c>
      <c r="D7" s="75">
        <v>338068105</v>
      </c>
    </row>
    <row r="8" spans="1:4" ht="34.5" customHeight="1" x14ac:dyDescent="0.25">
      <c r="A8" s="106" t="s">
        <v>67</v>
      </c>
      <c r="B8" s="106"/>
      <c r="C8" s="106"/>
      <c r="D8" s="106"/>
    </row>
    <row r="9" spans="1:4" x14ac:dyDescent="0.25">
      <c r="B9" s="21"/>
      <c r="C9" s="21"/>
    </row>
    <row r="10" spans="1:4" ht="14.25" customHeight="1" x14ac:dyDescent="0.25"/>
  </sheetData>
  <mergeCells count="1">
    <mergeCell ref="A8:D8"/>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election activeCell="A9" sqref="A1:I9"/>
    </sheetView>
  </sheetViews>
  <sheetFormatPr defaultRowHeight="15" x14ac:dyDescent="0.25"/>
  <cols>
    <col min="1" max="1" width="20.7109375" customWidth="1"/>
    <col min="2" max="3" width="12" bestFit="1" customWidth="1"/>
    <col min="4" max="4" width="11.5703125" bestFit="1" customWidth="1"/>
    <col min="5" max="5" width="12" bestFit="1" customWidth="1"/>
    <col min="6" max="8" width="12" customWidth="1"/>
    <col min="9" max="9" width="12.5703125" customWidth="1"/>
  </cols>
  <sheetData>
    <row r="1" spans="1:9" ht="15.75" x14ac:dyDescent="0.25">
      <c r="A1" s="78" t="s">
        <v>63</v>
      </c>
      <c r="B1" s="37" t="s">
        <v>25</v>
      </c>
      <c r="C1" s="37" t="s">
        <v>68</v>
      </c>
      <c r="D1" s="37" t="s">
        <v>23</v>
      </c>
      <c r="E1" s="37" t="s">
        <v>24</v>
      </c>
      <c r="F1" s="37" t="s">
        <v>69</v>
      </c>
      <c r="G1" s="37" t="s">
        <v>26</v>
      </c>
      <c r="H1" s="37" t="s">
        <v>70</v>
      </c>
      <c r="I1" s="37" t="s">
        <v>8</v>
      </c>
    </row>
    <row r="2" spans="1:9" x14ac:dyDescent="0.25">
      <c r="A2" s="18" t="s">
        <v>32</v>
      </c>
      <c r="B2" s="62">
        <v>7801931</v>
      </c>
      <c r="C2" s="62">
        <v>578040</v>
      </c>
      <c r="D2" s="62">
        <v>2504993</v>
      </c>
      <c r="E2" s="62">
        <v>1942699</v>
      </c>
      <c r="F2" s="62">
        <v>397658</v>
      </c>
      <c r="G2" s="62">
        <v>145897</v>
      </c>
      <c r="H2" s="62">
        <v>235028</v>
      </c>
      <c r="I2" s="62">
        <v>13606247</v>
      </c>
    </row>
    <row r="3" spans="1:9" x14ac:dyDescent="0.25">
      <c r="A3" s="17" t="s">
        <v>65</v>
      </c>
      <c r="B3" s="62">
        <v>73225604</v>
      </c>
      <c r="C3" s="62">
        <v>61421197</v>
      </c>
      <c r="D3" s="62">
        <v>13091118</v>
      </c>
      <c r="E3" s="62">
        <v>17615283</v>
      </c>
      <c r="F3" s="62">
        <v>5336848</v>
      </c>
      <c r="G3" s="62">
        <v>4778730</v>
      </c>
      <c r="H3" s="62">
        <v>12961495</v>
      </c>
      <c r="I3" s="62">
        <v>188430276</v>
      </c>
    </row>
    <row r="4" spans="1:9" x14ac:dyDescent="0.25">
      <c r="A4" s="18" t="s">
        <v>15</v>
      </c>
      <c r="B4" s="62">
        <v>16159519</v>
      </c>
      <c r="C4" s="62">
        <v>26346152</v>
      </c>
      <c r="D4" s="62">
        <v>8651559</v>
      </c>
      <c r="E4" s="62">
        <v>9806</v>
      </c>
      <c r="F4" s="62">
        <v>297605</v>
      </c>
      <c r="G4" s="62">
        <v>49229</v>
      </c>
      <c r="H4" s="62">
        <v>3813216</v>
      </c>
      <c r="I4" s="62">
        <v>55327086</v>
      </c>
    </row>
    <row r="5" spans="1:9" x14ac:dyDescent="0.25">
      <c r="A5" s="18" t="s">
        <v>18</v>
      </c>
      <c r="B5" s="62">
        <v>5856688</v>
      </c>
      <c r="C5" s="62">
        <v>27114553</v>
      </c>
      <c r="D5" s="62">
        <v>6515724</v>
      </c>
      <c r="E5" s="62">
        <v>111570</v>
      </c>
      <c r="F5" s="62">
        <v>1458915</v>
      </c>
      <c r="G5" s="62">
        <v>1205850</v>
      </c>
      <c r="H5" s="62">
        <v>882653</v>
      </c>
      <c r="I5" s="62">
        <v>43145954</v>
      </c>
    </row>
    <row r="6" spans="1:9" x14ac:dyDescent="0.25">
      <c r="A6" s="18" t="s">
        <v>21</v>
      </c>
      <c r="B6" s="62">
        <v>8304133</v>
      </c>
      <c r="C6" s="62">
        <v>7820614</v>
      </c>
      <c r="D6" s="62">
        <v>1456007</v>
      </c>
      <c r="E6" s="62">
        <v>2265544</v>
      </c>
      <c r="F6" s="62">
        <v>392854</v>
      </c>
      <c r="G6" s="62">
        <v>21938</v>
      </c>
      <c r="H6" s="62">
        <v>278108</v>
      </c>
      <c r="I6" s="62">
        <v>20539199</v>
      </c>
    </row>
    <row r="7" spans="1:9" x14ac:dyDescent="0.25">
      <c r="A7" s="19" t="s">
        <v>66</v>
      </c>
      <c r="B7" s="62">
        <v>9159514</v>
      </c>
      <c r="C7" s="62">
        <v>5909227</v>
      </c>
      <c r="D7" s="62">
        <v>1192165</v>
      </c>
      <c r="E7" s="62">
        <v>305837</v>
      </c>
      <c r="F7" s="62">
        <v>122716</v>
      </c>
      <c r="G7" s="62">
        <v>98280</v>
      </c>
      <c r="H7" s="62">
        <v>231606</v>
      </c>
      <c r="I7" s="62">
        <v>17019343</v>
      </c>
    </row>
    <row r="8" spans="1:9" x14ac:dyDescent="0.25">
      <c r="A8" s="22" t="s">
        <v>8</v>
      </c>
      <c r="B8" s="66">
        <v>120507389</v>
      </c>
      <c r="C8" s="66">
        <v>129189783</v>
      </c>
      <c r="D8" s="66">
        <v>33411566</v>
      </c>
      <c r="E8" s="66">
        <v>22250739</v>
      </c>
      <c r="F8" s="66">
        <v>8006596</v>
      </c>
      <c r="G8" s="66">
        <v>6299924</v>
      </c>
      <c r="H8" s="66">
        <v>18402106</v>
      </c>
      <c r="I8" s="66">
        <v>338068105</v>
      </c>
    </row>
    <row r="9" spans="1:9" ht="19.5" customHeight="1" x14ac:dyDescent="0.25">
      <c r="A9" s="107" t="s">
        <v>71</v>
      </c>
      <c r="B9" s="107"/>
      <c r="C9" s="107"/>
      <c r="D9" s="107"/>
      <c r="E9" s="107"/>
      <c r="F9" s="107"/>
      <c r="G9" s="107"/>
      <c r="H9" s="107"/>
      <c r="I9" s="107"/>
    </row>
    <row r="10" spans="1:9" ht="15" customHeight="1" x14ac:dyDescent="0.25"/>
    <row r="11" spans="1:9" ht="15" customHeight="1" x14ac:dyDescent="0.25"/>
    <row r="12" spans="1:9" ht="23.25" customHeight="1" x14ac:dyDescent="0.25"/>
    <row r="13" spans="1:9" ht="26.25" customHeight="1" x14ac:dyDescent="0.25"/>
  </sheetData>
  <mergeCells count="1">
    <mergeCell ref="A9:I9"/>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56</vt:i4>
      </vt:variant>
      <vt:variant>
        <vt:lpstr>Named Ranges</vt:lpstr>
      </vt:variant>
      <vt:variant>
        <vt:i4>1</vt:i4>
      </vt:variant>
    </vt:vector>
  </HeadingPairs>
  <TitlesOfParts>
    <vt:vector size="57" baseType="lpstr">
      <vt:lpstr>Table of Contents</vt:lpstr>
      <vt:lpstr>1</vt:lpstr>
      <vt:lpstr>2</vt:lpstr>
      <vt:lpstr>3</vt:lpstr>
      <vt:lpstr>4</vt:lpstr>
      <vt:lpstr>5</vt:lpstr>
      <vt:lpstr>6</vt:lpstr>
      <vt:lpstr>7a</vt:lpstr>
      <vt:lpstr>7b</vt:lpstr>
      <vt:lpstr>7c</vt:lpstr>
      <vt:lpstr>7d</vt:lpstr>
      <vt:lpstr>7e</vt:lpstr>
      <vt:lpstr>8a</vt:lpstr>
      <vt:lpstr>8b</vt:lpstr>
      <vt:lpstr>8c</vt:lpstr>
      <vt:lpstr>8d</vt:lpstr>
      <vt:lpstr>8e</vt:lpstr>
      <vt:lpstr>9a</vt:lpstr>
      <vt:lpstr>9b</vt:lpstr>
      <vt:lpstr>9c</vt:lpstr>
      <vt:lpstr>9d</vt:lpstr>
      <vt:lpstr>9e</vt:lpstr>
      <vt:lpstr>10a</vt:lpstr>
      <vt:lpstr>10b</vt:lpstr>
      <vt:lpstr>10c</vt:lpstr>
      <vt:lpstr>10d</vt:lpstr>
      <vt:lpstr>10e</vt:lpstr>
      <vt:lpstr>11a</vt:lpstr>
      <vt:lpstr>11b</vt:lpstr>
      <vt:lpstr>11c</vt:lpstr>
      <vt:lpstr>11d</vt:lpstr>
      <vt:lpstr>11e</vt:lpstr>
      <vt:lpstr>12a</vt:lpstr>
      <vt:lpstr>12b</vt:lpstr>
      <vt:lpstr>12c</vt:lpstr>
      <vt:lpstr>12d</vt:lpstr>
      <vt:lpstr>12e</vt:lpstr>
      <vt:lpstr>13a</vt:lpstr>
      <vt:lpstr>13b</vt:lpstr>
      <vt:lpstr>13c</vt:lpstr>
      <vt:lpstr>13d</vt:lpstr>
      <vt:lpstr>13e</vt:lpstr>
      <vt:lpstr>14a</vt:lpstr>
      <vt:lpstr>14b</vt:lpstr>
      <vt:lpstr>14c</vt:lpstr>
      <vt:lpstr>14d</vt:lpstr>
      <vt:lpstr>14e</vt:lpstr>
      <vt:lpstr>15a</vt:lpstr>
      <vt:lpstr>15b</vt:lpstr>
      <vt:lpstr>15c</vt:lpstr>
      <vt:lpstr>15d</vt:lpstr>
      <vt:lpstr>15e</vt:lpstr>
      <vt:lpstr>16</vt:lpstr>
      <vt:lpstr>17</vt:lpstr>
      <vt:lpstr>18</vt:lpstr>
      <vt:lpstr>Sheet1</vt:lpstr>
      <vt:lpstr>'13b'!Print_Area</vt:lpstr>
    </vt:vector>
  </TitlesOfParts>
  <Company>CFTC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RFairbanks</dc:creator>
  <cp:lastModifiedBy>JRoberts</cp:lastModifiedBy>
  <dcterms:created xsi:type="dcterms:W3CDTF">2013-07-24T13:54:34Z</dcterms:created>
  <dcterms:modified xsi:type="dcterms:W3CDTF">2014-04-15T19:36:01Z</dcterms:modified>
</cp:coreProperties>
</file>