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4220" windowHeight="14760" tabRatio="94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8" i="91" l="1"/>
  <c r="D8" i="91"/>
  <c r="C8" i="91"/>
  <c r="B8" i="91"/>
  <c r="F2" i="91"/>
  <c r="F8" i="91" s="1"/>
  <c r="E2" i="91"/>
  <c r="D2" i="91"/>
  <c r="C2" i="91"/>
  <c r="B2" i="91"/>
  <c r="E8" i="90" l="1"/>
  <c r="D8" i="90"/>
  <c r="C8" i="90"/>
  <c r="B8" i="90"/>
  <c r="F2" i="90"/>
  <c r="F8" i="90" s="1"/>
  <c r="E2" i="90"/>
  <c r="D2" i="90"/>
  <c r="C2" i="90"/>
  <c r="B2" i="90"/>
  <c r="E8" i="89" l="1"/>
  <c r="D8" i="89"/>
  <c r="C8" i="89"/>
  <c r="B8" i="89"/>
  <c r="F2" i="89"/>
  <c r="F8" i="89" s="1"/>
  <c r="E2" i="89"/>
  <c r="D2" i="89"/>
  <c r="C2" i="89"/>
  <c r="B2" i="89"/>
  <c r="G5" i="87" l="1"/>
  <c r="F5" i="87"/>
  <c r="E5" i="87"/>
  <c r="D5" i="87"/>
  <c r="C5" i="87"/>
  <c r="B5" i="87"/>
  <c r="E5" i="86"/>
  <c r="D5" i="86"/>
  <c r="C5" i="86"/>
  <c r="B5" i="86"/>
  <c r="D4" i="85"/>
  <c r="C4" i="85"/>
  <c r="B4" i="85"/>
  <c r="E4" i="85" s="1"/>
  <c r="E3" i="85"/>
  <c r="E2" i="85"/>
  <c r="C3" i="84"/>
  <c r="C8" i="84" s="1"/>
  <c r="B3" i="84"/>
  <c r="B8" i="84" s="1"/>
  <c r="D8" i="84" s="1"/>
  <c r="E6" i="72"/>
  <c r="D6" i="72"/>
  <c r="C6" i="72"/>
  <c r="D5" i="69"/>
  <c r="C5" i="69"/>
  <c r="E5" i="67"/>
  <c r="D5" i="67"/>
  <c r="C5" i="67"/>
  <c r="B5" i="67"/>
  <c r="J5" i="66"/>
  <c r="I5" i="66"/>
  <c r="H5" i="66"/>
  <c r="G5" i="66"/>
  <c r="F5" i="66"/>
  <c r="E5" i="66"/>
  <c r="D5" i="66"/>
  <c r="C5" i="66"/>
  <c r="B5" i="66"/>
  <c r="I4" i="65"/>
  <c r="H4" i="65"/>
  <c r="G4" i="65"/>
  <c r="F4" i="65"/>
  <c r="E4" i="65"/>
  <c r="D4" i="65"/>
  <c r="C4" i="65"/>
  <c r="B4" i="65"/>
  <c r="D6" i="64"/>
  <c r="C6" i="64"/>
  <c r="B6" i="64"/>
  <c r="D3" i="84" l="1"/>
  <c r="G6" i="82" l="1"/>
  <c r="F6" i="82"/>
  <c r="E6" i="82"/>
  <c r="D6" i="82"/>
  <c r="C6" i="82"/>
  <c r="B6" i="82"/>
  <c r="E6" i="81"/>
  <c r="D6" i="81"/>
  <c r="C6" i="81"/>
  <c r="B6" i="81"/>
  <c r="D5" i="80"/>
  <c r="C5" i="80"/>
  <c r="B5" i="80"/>
  <c r="E4" i="80"/>
  <c r="E3" i="80"/>
  <c r="E5" i="80" s="1"/>
  <c r="E2" i="80"/>
  <c r="D4" i="79"/>
  <c r="D8" i="79" s="1"/>
  <c r="C4" i="79"/>
  <c r="C8" i="79" s="1"/>
  <c r="B4" i="79"/>
  <c r="B8" i="79" s="1"/>
  <c r="E6" i="62"/>
  <c r="D6" i="62"/>
  <c r="C6" i="62"/>
  <c r="J5" i="61"/>
  <c r="I5" i="61"/>
  <c r="H5" i="61"/>
  <c r="G5" i="61"/>
  <c r="F5" i="61"/>
  <c r="E5" i="61"/>
  <c r="D5" i="61"/>
  <c r="C5" i="61"/>
  <c r="B5" i="61"/>
  <c r="I5" i="60"/>
  <c r="H5" i="60"/>
  <c r="G5" i="60"/>
  <c r="F5" i="60"/>
  <c r="E5" i="60"/>
  <c r="D5" i="60"/>
  <c r="C5" i="60"/>
  <c r="B5" i="60"/>
  <c r="D5" i="59"/>
  <c r="C5" i="59"/>
  <c r="E5" i="57"/>
  <c r="D5" i="57"/>
  <c r="C5" i="57"/>
  <c r="B5" i="57"/>
  <c r="I12" i="56"/>
  <c r="H12" i="56"/>
  <c r="G12" i="56"/>
  <c r="F12" i="56"/>
  <c r="E12" i="56"/>
  <c r="D12" i="56"/>
  <c r="C12" i="56"/>
  <c r="B12" i="56"/>
  <c r="J5" i="56"/>
  <c r="J4" i="56"/>
  <c r="J12" i="56" s="1"/>
  <c r="I12" i="55"/>
  <c r="H12" i="55"/>
  <c r="G12" i="55"/>
  <c r="F12" i="55"/>
  <c r="E12" i="55"/>
  <c r="D12" i="55"/>
  <c r="C12" i="55"/>
  <c r="B12" i="55"/>
  <c r="D12" i="54"/>
  <c r="C12" i="54"/>
  <c r="B12" i="54"/>
  <c r="E13" i="77" l="1"/>
  <c r="D13" i="77"/>
  <c r="C13" i="77"/>
  <c r="B13" i="77"/>
  <c r="G7" i="77"/>
  <c r="F7" i="77"/>
  <c r="E7" i="77"/>
  <c r="D7" i="77"/>
  <c r="C7" i="77"/>
  <c r="B7" i="77"/>
  <c r="G3" i="77"/>
  <c r="G13" i="77" s="1"/>
  <c r="F3" i="77"/>
  <c r="F13" i="77" s="1"/>
  <c r="E3" i="77"/>
  <c r="D3" i="77"/>
  <c r="C3" i="77"/>
  <c r="B3" i="77"/>
  <c r="B14" i="76"/>
  <c r="E11" i="76"/>
  <c r="E14" i="76" s="1"/>
  <c r="D11" i="76"/>
  <c r="D14" i="76" s="1"/>
  <c r="C11" i="76"/>
  <c r="E6" i="76"/>
  <c r="D6" i="76"/>
  <c r="C6" i="76"/>
  <c r="B6" i="76"/>
  <c r="E3" i="76"/>
  <c r="D3" i="76"/>
  <c r="C3" i="76"/>
  <c r="C14" i="76" s="1"/>
  <c r="B3" i="76"/>
  <c r="E11" i="75"/>
  <c r="E10" i="75"/>
  <c r="E9" i="75"/>
  <c r="E8" i="75"/>
  <c r="E7" i="75"/>
  <c r="D6" i="75"/>
  <c r="D12" i="75" s="1"/>
  <c r="C6" i="75"/>
  <c r="C12" i="75" s="1"/>
  <c r="B6" i="75"/>
  <c r="E6" i="75" s="1"/>
  <c r="E5" i="75"/>
  <c r="E4" i="75"/>
  <c r="E3" i="75"/>
  <c r="D2" i="75"/>
  <c r="C2" i="75"/>
  <c r="B2" i="75"/>
  <c r="E2" i="75" s="1"/>
  <c r="C11" i="74"/>
  <c r="C14" i="74" s="1"/>
  <c r="B11" i="74"/>
  <c r="C6" i="74"/>
  <c r="B6" i="74"/>
  <c r="D6" i="74" s="1"/>
  <c r="D5" i="74"/>
  <c r="C2" i="74"/>
  <c r="B2" i="74"/>
  <c r="D2" i="74" s="1"/>
  <c r="E6" i="52"/>
  <c r="C6" i="52"/>
  <c r="G5" i="51"/>
  <c r="F5" i="51"/>
  <c r="E5" i="51"/>
  <c r="D5" i="51"/>
  <c r="C5" i="51"/>
  <c r="H5" i="51" s="1"/>
  <c r="B5" i="51"/>
  <c r="I5" i="50"/>
  <c r="H5" i="50"/>
  <c r="G5" i="50"/>
  <c r="F5" i="50"/>
  <c r="E5" i="50"/>
  <c r="D5" i="50"/>
  <c r="C5" i="50"/>
  <c r="B5" i="50"/>
  <c r="D5" i="49"/>
  <c r="C5" i="49"/>
  <c r="E7" i="47"/>
  <c r="D7" i="47"/>
  <c r="C7" i="47"/>
  <c r="B7" i="47"/>
  <c r="J8" i="46"/>
  <c r="I8" i="46"/>
  <c r="H8" i="46"/>
  <c r="G8" i="46"/>
  <c r="F8" i="46"/>
  <c r="E8" i="46"/>
  <c r="D8" i="46"/>
  <c r="C8" i="46"/>
  <c r="B8" i="46"/>
  <c r="I8" i="45"/>
  <c r="H8" i="45"/>
  <c r="G8" i="45"/>
  <c r="F8" i="45"/>
  <c r="E8" i="45"/>
  <c r="D8" i="45"/>
  <c r="C8" i="45"/>
  <c r="B8" i="45"/>
  <c r="D7" i="44"/>
  <c r="C7" i="44"/>
  <c r="B7" i="44"/>
  <c r="B14" i="74" l="1"/>
  <c r="D14" i="74"/>
  <c r="E12" i="75"/>
  <c r="B12" i="75"/>
  <c r="D11" i="74"/>
</calcChain>
</file>

<file path=xl/sharedStrings.xml><?xml version="1.0" encoding="utf-8"?>
<sst xmlns="http://schemas.openxmlformats.org/spreadsheetml/2006/main" count="1242" uniqueCount="218">
  <si>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</si>
  <si>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</si>
  <si>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</si>
  <si>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</si>
  <si>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</si>
  <si>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</si>
  <si>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</si>
  <si>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</si>
  <si>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</si>
  <si>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</si>
  <si>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</si>
  <si>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</si>
  <si>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</si>
  <si>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</si>
  <si>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</si>
  <si>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</si>
  <si>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</si>
  <si>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</si>
  <si>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</si>
  <si>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</si>
  <si>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</si>
  <si>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</si>
  <si>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</si>
  <si>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</si>
  <si>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</si>
  <si>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</si>
  <si>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</si>
  <si>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</si>
  <si>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</si>
  <si>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</si>
  <si>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</si>
  <si>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</si>
  <si>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</si>
  <si>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</si>
  <si>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</si>
  <si>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</si>
  <si>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</si>
  <si>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</si>
  <si>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</si>
  <si>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</si>
  <si>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</si>
  <si>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</si>
  <si>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</si>
  <si>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</si>
  <si>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</si>
  <si>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</si>
  <si>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</si>
  <si>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</si>
  <si>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</si>
  <si>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</si>
  <si>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</si>
  <si>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</si>
  <si>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</si>
  <si>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</si>
  <si>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</si>
  <si>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</si>
  <si>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</si>
  <si>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</si>
  <si>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</si>
  <si>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</si>
  <si>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</si>
  <si>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</si>
  <si>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</si>
  <si>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</si>
  <si>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</si>
  <si>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</si>
  <si>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</si>
  <si>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</si>
  <si>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</si>
  <si>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</si>
  <si>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</si>
  <si>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</si>
  <si>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</si>
  <si>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</si>
  <si>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</si>
  <si>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</si>
  <si>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</si>
  <si>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</si>
  <si>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</si>
  <si>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</si>
  <si>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</si>
  <si>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</si>
  <si>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</si>
  <si>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</si>
  <si>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</si>
  <si>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</si>
  <si>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</si>
  <si>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</si>
  <si>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</si>
  <si>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</si>
  <si>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</si>
  <si>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</si>
  <si>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</si>
  <si>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</si>
  <si>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</si>
  <si>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</si>
  <si>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</si>
  <si>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</si>
  <si>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</si>
  <si>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</si>
  <si>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</si>
  <si>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</si>
  <si>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</si>
  <si>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</si>
  <si>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</si>
  <si>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</si>
  <si>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</si>
  <si>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</si>
  <si>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</si>
  <si>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</si>
  <si>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</si>
  <si>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</si>
  <si>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</si>
  <si>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</si>
  <si>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</si>
  <si>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</si>
  <si>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</si>
  <si>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</si>
  <si>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</si>
  <si>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</si>
  <si>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</si>
  <si>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</si>
  <si>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</si>
  <si>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</si>
  <si>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</si>
  <si>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</si>
  <si>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</si>
  <si>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</si>
  <si>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</si>
  <si>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</si>
  <si>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</si>
  <si>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</si>
  <si>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</si>
  <si>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</si>
  <si>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</si>
  <si>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</si>
  <si>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</si>
  <si>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</si>
  <si>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</si>
  <si>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</si>
  <si>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</si>
  <si>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</si>
  <si>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</si>
  <si>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</si>
  <si>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</si>
  <si>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</si>
  <si>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</si>
  <si>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</si>
  <si>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</si>
  <si>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</si>
  <si>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</si>
  <si>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</si>
  <si>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</si>
  <si>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</si>
  <si>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</si>
  <si>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</si>
  <si>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</si>
  <si>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</si>
  <si>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</si>
  <si>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</si>
  <si>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</si>
  <si>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</si>
  <si>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</si>
  <si>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</si>
  <si>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</si>
  <si>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</si>
  <si>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</si>
  <si>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</si>
  <si>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</si>
  <si>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</si>
  <si>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</si>
  <si>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</si>
  <si>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</si>
  <si>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</si>
  <si>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</si>
  <si>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</si>
  <si>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</si>
  <si>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</si>
  <si>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</si>
  <si>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</si>
  <si>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</si>
  <si>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</si>
  <si>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</si>
  <si>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</si>
  <si>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</si>
  <si>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</si>
  <si>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</si>
  <si>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</si>
  <si>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</si>
  <si>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</si>
  <si>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</si>
  <si>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</si>
  <si>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</si>
  <si>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</si>
  <si>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</si>
  <si>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</si>
  <si>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</si>
  <si>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January 3</t>
  </si>
  <si>
    <t>January 10</t>
  </si>
  <si>
    <t>January 17</t>
  </si>
  <si>
    <t>January 24</t>
  </si>
  <si>
    <t xml:space="preserve">                            -  </t>
  </si>
  <si>
    <t xml:space="preserve">                   -  </t>
  </si>
  <si>
    <t xml:space="preserve">                       -  </t>
  </si>
  <si>
    <t>Index/Index Tranche</t>
  </si>
  <si>
    <t>Index/OTHER*</t>
  </si>
  <si>
    <t>January 31</t>
  </si>
  <si>
    <t>Gross notional amount outstanding, January 31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</si>
  <si>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t>HY</t>
    </r>
    <r>
      <rPr>
        <b/>
        <vertAlign val="superscript"/>
        <sz val="10"/>
        <rFont val="Calibri"/>
        <family val="2"/>
        <scheme val="minor"/>
      </rPr>
      <t>6</t>
    </r>
  </si>
  <si>
    <r>
      <t>Swap Dealers/MSPs</t>
    </r>
    <r>
      <rPr>
        <b/>
        <vertAlign val="superscript"/>
        <sz val="10"/>
        <rFont val="Calibri"/>
        <family val="2"/>
        <scheme val="minor"/>
      </rPr>
      <t>5</t>
    </r>
  </si>
  <si>
    <t>Gross notional amount outstanding, January 31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</si>
  <si>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Swap transaction volumes, week ending January 31,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</si>
  <si>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 xml:space="preserve">  Europe/North America</t>
  </si>
  <si>
    <t xml:space="preserve"> Swap transaction volumes, week ending January 31,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</si>
  <si>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31,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</si>
  <si>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Swap dollar volumes, week ending January 31,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</si>
  <si>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January 31 weekly snapshot, by product type, all tenors and currencies.  </t>
  </si>
  <si>
    <t xml:space="preserve">Gross notional amount outstanding, January 31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</si>
</sst>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131">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7" fillId="3" borderId="1" xfId="44" applyNumberFormat="1" applyFont="1" applyFill="1" applyBorder="1" applyAlignment="1" applyProtection="1"/>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6" fontId="27" fillId="0" borderId="1" xfId="44" applyNumberFormat="1" applyFont="1" applyBorder="1" applyAlignment="1">
      <alignment vertical="center"/>
    </xf>
    <xf numFmtId="164" fontId="22" fillId="2" borderId="14" xfId="0"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xf numFmtId="166" fontId="0" fillId="0" borderId="1" xfId="44" applyNumberFormat="1" applyFont="1" applyBorder="1"/>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1"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topLeftCell="A58" zoomScale="85" zoomScaleNormal="85" workbookViewId="0">
      <selection activeCell="A66" sqref="A6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41682</v>
      </c>
      <c r="F3" s="40"/>
    </row>
    <row r="4" spans="1:6" x14ac:dyDescent="0.25">
      <c r="A4" s="15" t="s">
        <v>55</v>
      </c>
      <c r="B4" s="16">
        <v>41670</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124</v>
      </c>
    </row>
    <row r="59" spans="1:1" x14ac:dyDescent="0.25">
      <c r="A59" s="2" t="s">
        <v>123</v>
      </c>
    </row>
    <row r="60" spans="1:1" x14ac:dyDescent="0.25">
      <c r="A60" s="2" t="s">
        <v>122</v>
      </c>
    </row>
    <row r="61" spans="1:1" x14ac:dyDescent="0.25">
      <c r="A61" s="2" t="s">
        <v>121</v>
      </c>
    </row>
    <row r="62" spans="1:1" x14ac:dyDescent="0.25">
      <c r="A62" s="2" t="s">
        <v>120</v>
      </c>
    </row>
    <row r="64" spans="1:1" x14ac:dyDescent="0.25">
      <c r="A64" s="3" t="s">
        <v>48</v>
      </c>
    </row>
    <row r="66" spans="1:1" x14ac:dyDescent="0.25">
      <c r="A66" s="2" t="s">
        <v>150</v>
      </c>
    </row>
    <row r="67" spans="1:1" x14ac:dyDescent="0.25">
      <c r="A67" s="2" t="s">
        <v>130</v>
      </c>
    </row>
    <row r="68" spans="1:1" x14ac:dyDescent="0.25">
      <c r="A68" s="2" t="s">
        <v>131</v>
      </c>
    </row>
    <row r="69" spans="1:1" x14ac:dyDescent="0.25">
      <c r="A69" s="2" t="s">
        <v>132</v>
      </c>
    </row>
    <row r="70" spans="1:1" x14ac:dyDescent="0.25">
      <c r="A70" s="2" t="s">
        <v>133</v>
      </c>
    </row>
    <row r="72" spans="1:1" x14ac:dyDescent="0.25">
      <c r="A72" s="2" t="s">
        <v>149</v>
      </c>
    </row>
    <row r="73" spans="1:1" x14ac:dyDescent="0.25">
      <c r="A73" s="2" t="s">
        <v>151</v>
      </c>
    </row>
    <row r="74" spans="1:1" x14ac:dyDescent="0.25">
      <c r="A74" s="2" t="s">
        <v>152</v>
      </c>
    </row>
    <row r="75" spans="1:1" x14ac:dyDescent="0.25">
      <c r="A75" s="2" t="s">
        <v>153</v>
      </c>
    </row>
    <row r="76" spans="1:1" x14ac:dyDescent="0.25">
      <c r="A76" s="2" t="s">
        <v>148</v>
      </c>
    </row>
    <row r="78" spans="1:1" x14ac:dyDescent="0.25">
      <c r="A78" s="2" t="s">
        <v>155</v>
      </c>
    </row>
    <row r="79" spans="1:1" x14ac:dyDescent="0.25">
      <c r="A79" s="2" t="s">
        <v>156</v>
      </c>
    </row>
    <row r="80" spans="1:1" x14ac:dyDescent="0.25">
      <c r="A80" s="2" t="s">
        <v>157</v>
      </c>
    </row>
    <row r="81" spans="1:1" x14ac:dyDescent="0.25">
      <c r="A81" s="2" t="s">
        <v>158</v>
      </c>
    </row>
    <row r="82" spans="1:1" x14ac:dyDescent="0.25">
      <c r="A82" s="2" t="s">
        <v>154</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9" sqref="A1:J9"/>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8" t="s">
        <v>32</v>
      </c>
      <c r="B2" s="61">
        <v>1564019</v>
      </c>
      <c r="C2" s="61">
        <v>1170705</v>
      </c>
      <c r="D2" s="61">
        <v>2018508</v>
      </c>
      <c r="E2" s="61">
        <v>2894305</v>
      </c>
      <c r="F2" s="61">
        <v>3932996</v>
      </c>
      <c r="G2" s="61">
        <v>1771637</v>
      </c>
      <c r="H2" s="61">
        <v>1302192</v>
      </c>
      <c r="I2" s="61">
        <v>96641</v>
      </c>
      <c r="J2" s="61">
        <v>14751003</v>
      </c>
    </row>
    <row r="3" spans="1:10" x14ac:dyDescent="0.25">
      <c r="A3" s="17" t="s">
        <v>65</v>
      </c>
      <c r="B3" s="61">
        <v>11036541</v>
      </c>
      <c r="C3" s="61">
        <v>8183544</v>
      </c>
      <c r="D3" s="61">
        <v>15987766</v>
      </c>
      <c r="E3" s="61">
        <v>29544054</v>
      </c>
      <c r="F3" s="61">
        <v>65101477</v>
      </c>
      <c r="G3" s="61">
        <v>44332324</v>
      </c>
      <c r="H3" s="61">
        <v>20736792</v>
      </c>
      <c r="I3" s="61">
        <v>2065588</v>
      </c>
      <c r="J3" s="61">
        <v>196988086</v>
      </c>
    </row>
    <row r="4" spans="1:10" x14ac:dyDescent="0.25">
      <c r="A4" s="18" t="s">
        <v>15</v>
      </c>
      <c r="B4" s="61">
        <v>24738515</v>
      </c>
      <c r="C4" s="61">
        <v>13019183</v>
      </c>
      <c r="D4" s="61">
        <v>13130420</v>
      </c>
      <c r="E4" s="61">
        <v>3944377</v>
      </c>
      <c r="F4" s="61">
        <v>252469</v>
      </c>
      <c r="G4" s="61">
        <v>0</v>
      </c>
      <c r="H4" s="61">
        <v>0</v>
      </c>
      <c r="I4" s="61">
        <v>0</v>
      </c>
      <c r="J4" s="61">
        <v>55084964</v>
      </c>
    </row>
    <row r="5" spans="1:10" x14ac:dyDescent="0.25">
      <c r="A5" s="18" t="s">
        <v>18</v>
      </c>
      <c r="B5" s="61">
        <v>14298150</v>
      </c>
      <c r="C5" s="61">
        <v>5461285</v>
      </c>
      <c r="D5" s="61">
        <v>8786685</v>
      </c>
      <c r="E5" s="61">
        <v>5868198</v>
      </c>
      <c r="F5" s="61">
        <v>2091739</v>
      </c>
      <c r="G5" s="61">
        <v>377952</v>
      </c>
      <c r="H5" s="61">
        <v>211449</v>
      </c>
      <c r="I5" s="61">
        <v>18049</v>
      </c>
      <c r="J5" s="61">
        <v>37113507</v>
      </c>
    </row>
    <row r="6" spans="1:10" x14ac:dyDescent="0.25">
      <c r="A6" s="18" t="s">
        <v>21</v>
      </c>
      <c r="B6" s="61">
        <v>3959482</v>
      </c>
      <c r="C6" s="61">
        <v>1745513</v>
      </c>
      <c r="D6" s="61">
        <v>3165014</v>
      </c>
      <c r="E6" s="61">
        <v>3783498</v>
      </c>
      <c r="F6" s="61">
        <v>4621277</v>
      </c>
      <c r="G6" s="61">
        <v>2295516</v>
      </c>
      <c r="H6" s="61">
        <v>1056141</v>
      </c>
      <c r="I6" s="61">
        <v>15817</v>
      </c>
      <c r="J6" s="61">
        <v>20642258</v>
      </c>
    </row>
    <row r="7" spans="1:10" x14ac:dyDescent="0.25">
      <c r="A7" s="18" t="s">
        <v>66</v>
      </c>
      <c r="B7" s="61">
        <v>2388448</v>
      </c>
      <c r="C7" s="61">
        <v>1078278</v>
      </c>
      <c r="D7" s="61">
        <v>1517320</v>
      </c>
      <c r="E7" s="61">
        <v>2171792</v>
      </c>
      <c r="F7" s="61">
        <v>4855302</v>
      </c>
      <c r="G7" s="61">
        <v>4128370</v>
      </c>
      <c r="H7" s="61">
        <v>2401159</v>
      </c>
      <c r="I7" s="61">
        <v>195066</v>
      </c>
      <c r="J7" s="61">
        <v>18735735</v>
      </c>
    </row>
    <row r="8" spans="1:10" x14ac:dyDescent="0.25">
      <c r="A8" s="22" t="s">
        <v>8</v>
      </c>
      <c r="B8" s="62">
        <f>SUM(B2:B7)</f>
        <v>57985155</v>
      </c>
      <c r="C8" s="62">
        <f t="shared" ref="C8:J8" si="0">SUM(C2:C7)</f>
        <v>30658508</v>
      </c>
      <c r="D8" s="62">
        <f t="shared" si="0"/>
        <v>44605713</v>
      </c>
      <c r="E8" s="62">
        <f t="shared" si="0"/>
        <v>48206224</v>
      </c>
      <c r="F8" s="62">
        <f t="shared" si="0"/>
        <v>80855260</v>
      </c>
      <c r="G8" s="62">
        <f t="shared" si="0"/>
        <v>52905799</v>
      </c>
      <c r="H8" s="62">
        <f t="shared" si="0"/>
        <v>25707733</v>
      </c>
      <c r="I8" s="62">
        <f t="shared" si="0"/>
        <v>2391161</v>
      </c>
      <c r="J8" s="62">
        <f t="shared" si="0"/>
        <v>343315553</v>
      </c>
    </row>
    <row r="9" spans="1:10" ht="24" customHeight="1" x14ac:dyDescent="0.25">
      <c r="A9" s="102" t="s">
        <v>71</v>
      </c>
      <c r="B9" s="103"/>
      <c r="C9" s="103"/>
      <c r="D9" s="103"/>
      <c r="E9" s="103"/>
      <c r="F9" s="103"/>
      <c r="G9" s="103"/>
      <c r="H9" s="103"/>
      <c r="I9" s="103"/>
      <c r="J9" s="104"/>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8" sqref="A1:E8"/>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05" t="s">
        <v>75</v>
      </c>
      <c r="C1" s="105"/>
      <c r="D1" s="105" t="s">
        <v>76</v>
      </c>
      <c r="E1" s="105"/>
    </row>
    <row r="2" spans="1:7" x14ac:dyDescent="0.25">
      <c r="A2" s="45" t="s">
        <v>63</v>
      </c>
      <c r="B2" s="45" t="s">
        <v>64</v>
      </c>
      <c r="C2" s="45" t="s">
        <v>1</v>
      </c>
      <c r="D2" s="45" t="s">
        <v>3</v>
      </c>
      <c r="E2" s="45" t="s">
        <v>1</v>
      </c>
    </row>
    <row r="3" spans="1:7" x14ac:dyDescent="0.25">
      <c r="A3" s="17" t="s">
        <v>65</v>
      </c>
      <c r="B3" s="64">
        <v>226668784</v>
      </c>
      <c r="C3" s="64">
        <v>98018154</v>
      </c>
      <c r="D3" s="64">
        <v>24564275</v>
      </c>
      <c r="E3" s="64">
        <v>44724960</v>
      </c>
    </row>
    <row r="4" spans="1:7" x14ac:dyDescent="0.25">
      <c r="A4" s="18" t="s">
        <v>15</v>
      </c>
      <c r="B4" s="64">
        <v>85662076</v>
      </c>
      <c r="C4" s="64">
        <v>12708032</v>
      </c>
      <c r="D4" s="64">
        <v>8514102</v>
      </c>
      <c r="E4" s="64">
        <v>3285718</v>
      </c>
    </row>
    <row r="5" spans="1:7" x14ac:dyDescent="0.25">
      <c r="A5" s="18" t="s">
        <v>18</v>
      </c>
      <c r="B5" s="64">
        <v>47997218</v>
      </c>
      <c r="C5" s="64">
        <v>13905016</v>
      </c>
      <c r="D5" s="64">
        <v>7400069</v>
      </c>
      <c r="E5" s="64">
        <v>4924709</v>
      </c>
    </row>
    <row r="6" spans="1:7" x14ac:dyDescent="0.25">
      <c r="A6" s="18" t="s">
        <v>66</v>
      </c>
      <c r="B6" s="64">
        <v>11621189</v>
      </c>
      <c r="C6" s="64">
        <v>73867900</v>
      </c>
      <c r="D6" s="64">
        <v>1059515</v>
      </c>
      <c r="E6" s="64">
        <v>21709379</v>
      </c>
    </row>
    <row r="7" spans="1:7" x14ac:dyDescent="0.25">
      <c r="A7" s="22" t="s">
        <v>8</v>
      </c>
      <c r="B7" s="59">
        <f>SUM(B3:B6)</f>
        <v>371949267</v>
      </c>
      <c r="C7" s="59">
        <f t="shared" ref="C7:E7" si="0">SUM(C3:C6)</f>
        <v>198499102</v>
      </c>
      <c r="D7" s="59">
        <f t="shared" si="0"/>
        <v>41537961</v>
      </c>
      <c r="E7" s="59">
        <f t="shared" si="0"/>
        <v>74644766</v>
      </c>
      <c r="G7" s="21"/>
    </row>
    <row r="8" spans="1:7" ht="33.75" customHeight="1" x14ac:dyDescent="0.25">
      <c r="A8" s="100" t="s">
        <v>77</v>
      </c>
      <c r="B8" s="100"/>
      <c r="C8" s="100"/>
      <c r="D8" s="100"/>
      <c r="E8" s="100"/>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2" sqref="F2"/>
    </sheetView>
  </sheetViews>
  <sheetFormatPr defaultRowHeight="15" x14ac:dyDescent="0.25"/>
  <cols>
    <col min="1" max="1" width="24.7109375" customWidth="1"/>
    <col min="2" max="4" width="14.7109375" customWidth="1"/>
  </cols>
  <sheetData>
    <row r="1" spans="1:4" ht="73.5" customHeight="1" x14ac:dyDescent="0.25">
      <c r="A1" s="100" t="s">
        <v>207</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2" sqref="A1:D12"/>
    </sheetView>
  </sheetViews>
  <sheetFormatPr defaultRowHeight="15" x14ac:dyDescent="0.25"/>
  <cols>
    <col min="1" max="1" width="24.7109375" customWidth="1"/>
    <col min="2" max="4" width="14.7109375" customWidth="1"/>
  </cols>
  <sheetData>
    <row r="1" spans="1:4" x14ac:dyDescent="0.25">
      <c r="A1" s="45" t="s">
        <v>63</v>
      </c>
      <c r="B1" s="45" t="s">
        <v>64</v>
      </c>
      <c r="C1" s="24" t="s">
        <v>1</v>
      </c>
      <c r="D1" s="24" t="s">
        <v>8</v>
      </c>
    </row>
    <row r="2" spans="1:4" x14ac:dyDescent="0.25">
      <c r="A2" s="17" t="s">
        <v>32</v>
      </c>
      <c r="B2" s="81">
        <v>33</v>
      </c>
      <c r="C2" s="81">
        <v>98</v>
      </c>
      <c r="D2" s="81">
        <v>131</v>
      </c>
    </row>
    <row r="3" spans="1:4" x14ac:dyDescent="0.25">
      <c r="A3" s="17" t="s">
        <v>19</v>
      </c>
      <c r="B3" s="81">
        <v>0</v>
      </c>
      <c r="C3" s="81">
        <v>89</v>
      </c>
      <c r="D3" s="81">
        <v>89</v>
      </c>
    </row>
    <row r="4" spans="1:4" x14ac:dyDescent="0.25">
      <c r="A4" s="17" t="s">
        <v>20</v>
      </c>
      <c r="B4" s="63">
        <v>0</v>
      </c>
      <c r="C4" s="63">
        <v>0</v>
      </c>
      <c r="D4" s="63">
        <v>0</v>
      </c>
    </row>
    <row r="5" spans="1:4" x14ac:dyDescent="0.25">
      <c r="A5" s="17" t="s">
        <v>16</v>
      </c>
      <c r="B5" s="63">
        <v>0</v>
      </c>
      <c r="C5" s="63">
        <v>0</v>
      </c>
      <c r="D5" s="63">
        <v>0</v>
      </c>
    </row>
    <row r="6" spans="1:4" x14ac:dyDescent="0.25">
      <c r="A6" s="17" t="s">
        <v>105</v>
      </c>
      <c r="B6" s="81">
        <v>0</v>
      </c>
      <c r="C6" s="81">
        <v>19</v>
      </c>
      <c r="D6" s="81">
        <v>19</v>
      </c>
    </row>
    <row r="7" spans="1:4" x14ac:dyDescent="0.25">
      <c r="A7" s="17" t="s">
        <v>65</v>
      </c>
      <c r="B7" s="81">
        <v>12316</v>
      </c>
      <c r="C7" s="81">
        <v>1930</v>
      </c>
      <c r="D7" s="81">
        <v>14246</v>
      </c>
    </row>
    <row r="8" spans="1:4" x14ac:dyDescent="0.25">
      <c r="A8" s="17" t="s">
        <v>15</v>
      </c>
      <c r="B8" s="81">
        <v>1314</v>
      </c>
      <c r="C8" s="81">
        <v>171</v>
      </c>
      <c r="D8" s="81">
        <v>1485</v>
      </c>
    </row>
    <row r="9" spans="1:4" x14ac:dyDescent="0.25">
      <c r="A9" s="17" t="s">
        <v>17</v>
      </c>
      <c r="B9" s="81">
        <v>0</v>
      </c>
      <c r="C9" s="81">
        <v>124</v>
      </c>
      <c r="D9" s="81">
        <v>124</v>
      </c>
    </row>
    <row r="10" spans="1:4" x14ac:dyDescent="0.25">
      <c r="A10" s="17" t="s">
        <v>18</v>
      </c>
      <c r="B10" s="81">
        <v>93</v>
      </c>
      <c r="C10" s="81">
        <v>139</v>
      </c>
      <c r="D10" s="81">
        <v>232</v>
      </c>
    </row>
    <row r="11" spans="1:4" x14ac:dyDescent="0.25">
      <c r="A11" s="17" t="s">
        <v>21</v>
      </c>
      <c r="B11" s="81">
        <v>0</v>
      </c>
      <c r="C11" s="81">
        <v>808</v>
      </c>
      <c r="D11" s="81">
        <v>808</v>
      </c>
    </row>
    <row r="12" spans="1:4" x14ac:dyDescent="0.25">
      <c r="A12" s="25" t="s">
        <v>8</v>
      </c>
      <c r="B12" s="70">
        <f>SUM(B2:B11)</f>
        <v>13756</v>
      </c>
      <c r="C12" s="70">
        <f t="shared" ref="C12:D12" si="0">SUM(C2:C11)</f>
        <v>3378</v>
      </c>
      <c r="D12" s="70">
        <f t="shared" si="0"/>
        <v>17134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I12" sqref="A1: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5" t="s">
        <v>63</v>
      </c>
      <c r="B1" s="42" t="s">
        <v>25</v>
      </c>
      <c r="C1" s="42" t="s">
        <v>68</v>
      </c>
      <c r="D1" s="42" t="s">
        <v>23</v>
      </c>
      <c r="E1" s="42" t="s">
        <v>24</v>
      </c>
      <c r="F1" s="42" t="s">
        <v>69</v>
      </c>
      <c r="G1" s="42" t="s">
        <v>26</v>
      </c>
      <c r="H1" s="42" t="s">
        <v>70</v>
      </c>
      <c r="I1" s="42" t="s">
        <v>8</v>
      </c>
    </row>
    <row r="2" spans="1:9" x14ac:dyDescent="0.25">
      <c r="A2" s="17" t="s">
        <v>32</v>
      </c>
      <c r="B2" s="81">
        <v>87</v>
      </c>
      <c r="C2" s="81">
        <v>6</v>
      </c>
      <c r="D2" s="81">
        <v>18</v>
      </c>
      <c r="E2" s="81">
        <v>8</v>
      </c>
      <c r="F2" s="81">
        <v>4</v>
      </c>
      <c r="G2" s="81">
        <v>2</v>
      </c>
      <c r="H2" s="81">
        <v>6</v>
      </c>
      <c r="I2" s="81">
        <v>131</v>
      </c>
    </row>
    <row r="3" spans="1:9" x14ac:dyDescent="0.25">
      <c r="A3" s="17" t="s">
        <v>19</v>
      </c>
      <c r="B3" s="81">
        <v>59</v>
      </c>
      <c r="C3" s="81">
        <v>12</v>
      </c>
      <c r="D3" s="81">
        <v>11</v>
      </c>
      <c r="E3" s="81">
        <v>0</v>
      </c>
      <c r="F3" s="81">
        <v>0</v>
      </c>
      <c r="G3" s="81">
        <v>4</v>
      </c>
      <c r="H3" s="81">
        <v>3</v>
      </c>
      <c r="I3" s="81">
        <v>89</v>
      </c>
    </row>
    <row r="4" spans="1:9" x14ac:dyDescent="0.25">
      <c r="A4" s="17" t="s">
        <v>20</v>
      </c>
      <c r="B4" s="61">
        <v>0</v>
      </c>
      <c r="C4" s="61">
        <v>0</v>
      </c>
      <c r="D4" s="61">
        <v>0</v>
      </c>
      <c r="E4" s="61">
        <v>0</v>
      </c>
      <c r="F4" s="61">
        <v>0</v>
      </c>
      <c r="G4" s="61">
        <v>0</v>
      </c>
      <c r="H4" s="61">
        <v>0</v>
      </c>
      <c r="I4" s="61">
        <v>0</v>
      </c>
    </row>
    <row r="5" spans="1:9" x14ac:dyDescent="0.25">
      <c r="A5" s="17" t="s">
        <v>16</v>
      </c>
      <c r="B5" s="61">
        <v>0</v>
      </c>
      <c r="C5" s="61">
        <v>0</v>
      </c>
      <c r="D5" s="61">
        <v>0</v>
      </c>
      <c r="E5" s="61">
        <v>0</v>
      </c>
      <c r="F5" s="61">
        <v>0</v>
      </c>
      <c r="G5" s="61">
        <v>0</v>
      </c>
      <c r="H5" s="61">
        <v>0</v>
      </c>
      <c r="I5" s="61">
        <v>0</v>
      </c>
    </row>
    <row r="6" spans="1:9" x14ac:dyDescent="0.25">
      <c r="A6" s="17" t="s">
        <v>105</v>
      </c>
      <c r="B6" s="81">
        <v>1</v>
      </c>
      <c r="C6" s="81">
        <v>0</v>
      </c>
      <c r="D6" s="81">
        <v>0</v>
      </c>
      <c r="E6" s="81">
        <v>4</v>
      </c>
      <c r="F6" s="81">
        <v>0</v>
      </c>
      <c r="G6" s="81">
        <v>0</v>
      </c>
      <c r="H6" s="81">
        <v>14</v>
      </c>
      <c r="I6" s="81">
        <v>19</v>
      </c>
    </row>
    <row r="7" spans="1:9" x14ac:dyDescent="0.25">
      <c r="A7" s="17" t="s">
        <v>65</v>
      </c>
      <c r="B7" s="81">
        <v>7502</v>
      </c>
      <c r="C7" s="81">
        <v>2109</v>
      </c>
      <c r="D7" s="81">
        <v>878</v>
      </c>
      <c r="E7" s="81">
        <v>1630</v>
      </c>
      <c r="F7" s="81">
        <v>351</v>
      </c>
      <c r="G7" s="81">
        <v>435</v>
      </c>
      <c r="H7" s="81">
        <v>1342</v>
      </c>
      <c r="I7" s="81">
        <v>14247</v>
      </c>
    </row>
    <row r="8" spans="1:9" x14ac:dyDescent="0.25">
      <c r="A8" s="17" t="s">
        <v>15</v>
      </c>
      <c r="B8" s="81">
        <v>113</v>
      </c>
      <c r="C8" s="81">
        <v>1065</v>
      </c>
      <c r="D8" s="81">
        <v>63</v>
      </c>
      <c r="E8" s="81">
        <v>0</v>
      </c>
      <c r="F8" s="81">
        <v>103</v>
      </c>
      <c r="G8" s="81">
        <v>3</v>
      </c>
      <c r="H8" s="81">
        <v>138</v>
      </c>
      <c r="I8" s="81">
        <v>1485</v>
      </c>
    </row>
    <row r="9" spans="1:9" x14ac:dyDescent="0.25">
      <c r="A9" s="17" t="s">
        <v>17</v>
      </c>
      <c r="B9" s="81">
        <v>58</v>
      </c>
      <c r="C9" s="81">
        <v>54</v>
      </c>
      <c r="D9" s="81">
        <v>11</v>
      </c>
      <c r="E9" s="81">
        <v>0</v>
      </c>
      <c r="F9" s="81">
        <v>1</v>
      </c>
      <c r="G9" s="81">
        <v>0</v>
      </c>
      <c r="H9" s="81">
        <v>0</v>
      </c>
      <c r="I9" s="81">
        <v>124</v>
      </c>
    </row>
    <row r="10" spans="1:9" x14ac:dyDescent="0.25">
      <c r="A10" s="17" t="s">
        <v>18</v>
      </c>
      <c r="B10" s="81">
        <v>35</v>
      </c>
      <c r="C10" s="81">
        <v>67</v>
      </c>
      <c r="D10" s="81">
        <v>6</v>
      </c>
      <c r="E10" s="81">
        <v>0</v>
      </c>
      <c r="F10" s="81">
        <v>33</v>
      </c>
      <c r="G10" s="81">
        <v>12</v>
      </c>
      <c r="H10" s="81">
        <v>79</v>
      </c>
      <c r="I10" s="81">
        <v>232</v>
      </c>
    </row>
    <row r="11" spans="1:9" x14ac:dyDescent="0.25">
      <c r="A11" s="17" t="s">
        <v>21</v>
      </c>
      <c r="B11" s="81">
        <v>446</v>
      </c>
      <c r="C11" s="81">
        <v>204</v>
      </c>
      <c r="D11" s="81">
        <v>43</v>
      </c>
      <c r="E11" s="81">
        <v>63</v>
      </c>
      <c r="F11" s="81">
        <v>9</v>
      </c>
      <c r="G11" s="81">
        <v>5</v>
      </c>
      <c r="H11" s="81">
        <v>38</v>
      </c>
      <c r="I11" s="81">
        <v>808</v>
      </c>
    </row>
    <row r="12" spans="1:9" x14ac:dyDescent="0.25">
      <c r="A12" s="22" t="s">
        <v>8</v>
      </c>
      <c r="B12" s="58">
        <f>SUM(B2:B11)</f>
        <v>8301</v>
      </c>
      <c r="C12" s="58">
        <f t="shared" ref="C12:I12" si="0">SUM(C2:C11)</f>
        <v>3517</v>
      </c>
      <c r="D12" s="58">
        <f t="shared" si="0"/>
        <v>1030</v>
      </c>
      <c r="E12" s="58">
        <f t="shared" si="0"/>
        <v>1705</v>
      </c>
      <c r="F12" s="58">
        <f t="shared" si="0"/>
        <v>501</v>
      </c>
      <c r="G12" s="58">
        <f t="shared" si="0"/>
        <v>461</v>
      </c>
      <c r="H12" s="58">
        <f t="shared" si="0"/>
        <v>1620</v>
      </c>
      <c r="I12" s="58">
        <f t="shared" si="0"/>
        <v>17135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29" sqref="E2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7" t="s">
        <v>32</v>
      </c>
      <c r="B2" s="81">
        <v>3</v>
      </c>
      <c r="C2" s="81">
        <v>1</v>
      </c>
      <c r="D2" s="81">
        <v>10</v>
      </c>
      <c r="E2" s="81">
        <v>19</v>
      </c>
      <c r="F2" s="81">
        <v>34</v>
      </c>
      <c r="G2" s="81">
        <v>29</v>
      </c>
      <c r="H2" s="81">
        <v>32</v>
      </c>
      <c r="I2" s="81">
        <v>3</v>
      </c>
      <c r="J2" s="81">
        <v>131</v>
      </c>
    </row>
    <row r="3" spans="1:10" x14ac:dyDescent="0.25">
      <c r="A3" s="17" t="s">
        <v>19</v>
      </c>
      <c r="B3" s="81">
        <v>8</v>
      </c>
      <c r="C3" s="81">
        <v>1</v>
      </c>
      <c r="D3" s="81">
        <v>2</v>
      </c>
      <c r="E3" s="81">
        <v>22</v>
      </c>
      <c r="F3" s="81">
        <v>41</v>
      </c>
      <c r="G3" s="81">
        <v>11</v>
      </c>
      <c r="H3" s="81">
        <v>4</v>
      </c>
      <c r="I3" s="81">
        <v>0</v>
      </c>
      <c r="J3" s="81">
        <v>89</v>
      </c>
    </row>
    <row r="4" spans="1:10" x14ac:dyDescent="0.25">
      <c r="A4" s="17" t="s">
        <v>20</v>
      </c>
      <c r="B4" s="61">
        <v>0</v>
      </c>
      <c r="C4" s="61">
        <v>0</v>
      </c>
      <c r="D4" s="61">
        <v>0</v>
      </c>
      <c r="E4" s="61">
        <v>0</v>
      </c>
      <c r="F4" s="61">
        <v>0</v>
      </c>
      <c r="G4" s="61">
        <v>0</v>
      </c>
      <c r="H4" s="61">
        <v>0</v>
      </c>
      <c r="I4" s="61">
        <v>0</v>
      </c>
      <c r="J4" s="61">
        <f t="shared" ref="J4:J5" si="0">SUM(B4:I4)</f>
        <v>0</v>
      </c>
    </row>
    <row r="5" spans="1:10" x14ac:dyDescent="0.25">
      <c r="A5" s="17" t="s">
        <v>16</v>
      </c>
      <c r="B5" s="61">
        <v>0</v>
      </c>
      <c r="C5" s="61">
        <v>0</v>
      </c>
      <c r="D5" s="61">
        <v>0</v>
      </c>
      <c r="E5" s="61">
        <v>0</v>
      </c>
      <c r="F5" s="61">
        <v>0</v>
      </c>
      <c r="G5" s="61">
        <v>0</v>
      </c>
      <c r="H5" s="61">
        <v>0</v>
      </c>
      <c r="I5" s="61">
        <v>0</v>
      </c>
      <c r="J5" s="61">
        <f t="shared" si="0"/>
        <v>0</v>
      </c>
    </row>
    <row r="6" spans="1:10" x14ac:dyDescent="0.25">
      <c r="A6" s="17" t="s">
        <v>105</v>
      </c>
      <c r="B6" s="81">
        <v>15</v>
      </c>
      <c r="C6" s="81">
        <v>0</v>
      </c>
      <c r="D6" s="81">
        <v>0</v>
      </c>
      <c r="E6" s="81">
        <v>0</v>
      </c>
      <c r="F6" s="81">
        <v>2</v>
      </c>
      <c r="G6" s="81">
        <v>2</v>
      </c>
      <c r="H6" s="81">
        <v>0</v>
      </c>
      <c r="I6" s="81">
        <v>0</v>
      </c>
      <c r="J6" s="81">
        <v>19</v>
      </c>
    </row>
    <row r="7" spans="1:10" x14ac:dyDescent="0.25">
      <c r="A7" s="17" t="s">
        <v>65</v>
      </c>
      <c r="B7" s="81">
        <v>128</v>
      </c>
      <c r="C7" s="81">
        <v>127</v>
      </c>
      <c r="D7" s="81">
        <v>324</v>
      </c>
      <c r="E7" s="81">
        <v>702</v>
      </c>
      <c r="F7" s="81">
        <v>3977</v>
      </c>
      <c r="G7" s="81">
        <v>3877</v>
      </c>
      <c r="H7" s="81">
        <v>4396</v>
      </c>
      <c r="I7" s="81">
        <v>716</v>
      </c>
      <c r="J7" s="81">
        <v>14247</v>
      </c>
    </row>
    <row r="8" spans="1:10" x14ac:dyDescent="0.25">
      <c r="A8" s="17" t="s">
        <v>15</v>
      </c>
      <c r="B8" s="81">
        <v>100</v>
      </c>
      <c r="C8" s="81">
        <v>266</v>
      </c>
      <c r="D8" s="81">
        <v>583</v>
      </c>
      <c r="E8" s="81">
        <v>529</v>
      </c>
      <c r="F8" s="81">
        <v>7</v>
      </c>
      <c r="G8" s="81">
        <v>0</v>
      </c>
      <c r="H8" s="81">
        <v>0</v>
      </c>
      <c r="I8" s="81">
        <v>0</v>
      </c>
      <c r="J8" s="81">
        <v>1485</v>
      </c>
    </row>
    <row r="9" spans="1:10" x14ac:dyDescent="0.25">
      <c r="A9" s="17" t="s">
        <v>17</v>
      </c>
      <c r="B9" s="81">
        <v>1</v>
      </c>
      <c r="C9" s="81">
        <v>2</v>
      </c>
      <c r="D9" s="81">
        <v>14</v>
      </c>
      <c r="E9" s="81">
        <v>12</v>
      </c>
      <c r="F9" s="81">
        <v>61</v>
      </c>
      <c r="G9" s="81">
        <v>10</v>
      </c>
      <c r="H9" s="81">
        <v>14</v>
      </c>
      <c r="I9" s="81">
        <v>10</v>
      </c>
      <c r="J9" s="81">
        <v>124</v>
      </c>
    </row>
    <row r="10" spans="1:10" x14ac:dyDescent="0.25">
      <c r="A10" s="17" t="s">
        <v>18</v>
      </c>
      <c r="B10" s="81">
        <v>38</v>
      </c>
      <c r="C10" s="81">
        <v>22</v>
      </c>
      <c r="D10" s="81">
        <v>49</v>
      </c>
      <c r="E10" s="81">
        <v>33</v>
      </c>
      <c r="F10" s="81">
        <v>46</v>
      </c>
      <c r="G10" s="81">
        <v>37</v>
      </c>
      <c r="H10" s="81">
        <v>7</v>
      </c>
      <c r="I10" s="81">
        <v>0</v>
      </c>
      <c r="J10" s="81">
        <v>232</v>
      </c>
    </row>
    <row r="11" spans="1:10" x14ac:dyDescent="0.25">
      <c r="A11" s="17" t="s">
        <v>21</v>
      </c>
      <c r="B11" s="81">
        <v>0</v>
      </c>
      <c r="C11" s="81">
        <v>0</v>
      </c>
      <c r="D11" s="81">
        <v>0</v>
      </c>
      <c r="E11" s="81">
        <v>32</v>
      </c>
      <c r="F11" s="81">
        <v>188</v>
      </c>
      <c r="G11" s="81">
        <v>165</v>
      </c>
      <c r="H11" s="81">
        <v>290</v>
      </c>
      <c r="I11" s="81">
        <v>133</v>
      </c>
      <c r="J11" s="81">
        <v>808</v>
      </c>
    </row>
    <row r="12" spans="1:10" x14ac:dyDescent="0.25">
      <c r="A12" s="22" t="s">
        <v>8</v>
      </c>
      <c r="B12" s="62">
        <f>SUM(B2:B11)</f>
        <v>293</v>
      </c>
      <c r="C12" s="62">
        <f t="shared" ref="C12:J12" si="1">SUM(C2:C11)</f>
        <v>419</v>
      </c>
      <c r="D12" s="62">
        <f t="shared" si="1"/>
        <v>982</v>
      </c>
      <c r="E12" s="62">
        <f t="shared" si="1"/>
        <v>1349</v>
      </c>
      <c r="F12" s="62">
        <f t="shared" si="1"/>
        <v>4356</v>
      </c>
      <c r="G12" s="62">
        <f t="shared" si="1"/>
        <v>4131</v>
      </c>
      <c r="H12" s="62">
        <f t="shared" si="1"/>
        <v>4743</v>
      </c>
      <c r="I12" s="62">
        <f t="shared" si="1"/>
        <v>862</v>
      </c>
      <c r="J12" s="62">
        <f t="shared" si="1"/>
        <v>17135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E6"/>
    </sheetView>
  </sheetViews>
  <sheetFormatPr defaultRowHeight="15" x14ac:dyDescent="0.25"/>
  <cols>
    <col min="1" max="1" width="24.7109375" customWidth="1"/>
    <col min="2" max="5" width="12.7109375" customWidth="1"/>
  </cols>
  <sheetData>
    <row r="1" spans="1:7" ht="15.75" x14ac:dyDescent="0.25">
      <c r="A1" s="23"/>
      <c r="B1" s="105" t="s">
        <v>75</v>
      </c>
      <c r="C1" s="105"/>
      <c r="D1" s="108" t="s">
        <v>76</v>
      </c>
      <c r="E1" s="108"/>
    </row>
    <row r="2" spans="1:7" x14ac:dyDescent="0.25">
      <c r="A2" s="45" t="s">
        <v>63</v>
      </c>
      <c r="B2" s="45" t="s">
        <v>64</v>
      </c>
      <c r="C2" s="45" t="s">
        <v>1</v>
      </c>
      <c r="D2" s="45" t="s">
        <v>3</v>
      </c>
      <c r="E2" s="45" t="s">
        <v>1</v>
      </c>
    </row>
    <row r="3" spans="1:7" x14ac:dyDescent="0.25">
      <c r="A3" s="17" t="s">
        <v>65</v>
      </c>
      <c r="B3" s="65">
        <v>7946</v>
      </c>
      <c r="C3" s="65">
        <v>2441</v>
      </c>
      <c r="D3" s="65">
        <v>16685</v>
      </c>
      <c r="E3" s="65">
        <v>1419</v>
      </c>
    </row>
    <row r="4" spans="1:7" x14ac:dyDescent="0.25">
      <c r="A4" s="18" t="s">
        <v>66</v>
      </c>
      <c r="B4" s="64">
        <v>2802</v>
      </c>
      <c r="C4" s="64">
        <v>1992</v>
      </c>
      <c r="D4" s="64">
        <v>78</v>
      </c>
      <c r="E4" s="64">
        <v>904</v>
      </c>
    </row>
    <row r="5" spans="1:7" x14ac:dyDescent="0.25">
      <c r="A5" s="22" t="s">
        <v>8</v>
      </c>
      <c r="B5" s="59">
        <f>SUM(B3:B4)</f>
        <v>10748</v>
      </c>
      <c r="C5" s="59">
        <f t="shared" ref="C5:E5" si="0">SUM(C3:C4)</f>
        <v>4433</v>
      </c>
      <c r="D5" s="59">
        <f t="shared" si="0"/>
        <v>16763</v>
      </c>
      <c r="E5" s="59">
        <f t="shared" si="0"/>
        <v>2323</v>
      </c>
      <c r="G5" s="21"/>
    </row>
    <row r="6" spans="1:7" ht="29.25" customHeight="1" x14ac:dyDescent="0.25">
      <c r="A6" s="100" t="s">
        <v>106</v>
      </c>
      <c r="B6" s="100"/>
      <c r="C6" s="100"/>
      <c r="D6" s="100"/>
      <c r="E6" s="100"/>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4" sqref="F4"/>
    </sheetView>
  </sheetViews>
  <sheetFormatPr defaultRowHeight="15" x14ac:dyDescent="0.25"/>
  <cols>
    <col min="1" max="1" width="24.7109375" customWidth="1"/>
    <col min="2" max="4" width="14.7109375" customWidth="1"/>
  </cols>
  <sheetData>
    <row r="1" spans="1:4" ht="73.5" customHeight="1" x14ac:dyDescent="0.25">
      <c r="A1" s="109" t="s">
        <v>211</v>
      </c>
      <c r="B1" s="109"/>
      <c r="C1" s="109"/>
      <c r="D1" s="109"/>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7" sqref="A1:D7"/>
    </sheetView>
  </sheetViews>
  <sheetFormatPr defaultRowHeight="15" x14ac:dyDescent="0.25"/>
  <cols>
    <col min="1" max="1" width="24.7109375" customWidth="1"/>
    <col min="2" max="4" width="14.7109375" customWidth="1"/>
  </cols>
  <sheetData>
    <row r="1" spans="1:5" x14ac:dyDescent="0.25">
      <c r="A1" s="45" t="s">
        <v>63</v>
      </c>
      <c r="B1" s="45" t="s">
        <v>64</v>
      </c>
      <c r="C1" s="45" t="s">
        <v>1</v>
      </c>
      <c r="D1" s="45" t="s">
        <v>8</v>
      </c>
    </row>
    <row r="2" spans="1:5" x14ac:dyDescent="0.25">
      <c r="A2" s="17" t="s">
        <v>65</v>
      </c>
      <c r="B2" s="63">
        <v>1084280</v>
      </c>
      <c r="C2" s="63">
        <v>97339</v>
      </c>
      <c r="D2" s="63">
        <v>1181619</v>
      </c>
    </row>
    <row r="3" spans="1:5" x14ac:dyDescent="0.25">
      <c r="A3" s="18" t="s">
        <v>15</v>
      </c>
      <c r="B3" s="63">
        <v>559066</v>
      </c>
      <c r="C3" s="63">
        <v>38284</v>
      </c>
      <c r="D3" s="63">
        <v>597350</v>
      </c>
      <c r="E3" s="21"/>
    </row>
    <row r="4" spans="1:5" x14ac:dyDescent="0.25">
      <c r="A4" s="19" t="s">
        <v>18</v>
      </c>
      <c r="B4" s="63">
        <v>172546</v>
      </c>
      <c r="C4" s="63">
        <v>52753</v>
      </c>
      <c r="D4" s="63">
        <v>225299</v>
      </c>
    </row>
    <row r="5" spans="1:5" x14ac:dyDescent="0.25">
      <c r="A5" s="19" t="s">
        <v>66</v>
      </c>
      <c r="B5" s="63">
        <v>11328</v>
      </c>
      <c r="C5" s="63">
        <v>262229</v>
      </c>
      <c r="D5" s="63">
        <v>273557</v>
      </c>
    </row>
    <row r="6" spans="1:5" x14ac:dyDescent="0.25">
      <c r="A6" s="20" t="s">
        <v>8</v>
      </c>
      <c r="B6" s="70">
        <f>SUM(B2:B5)</f>
        <v>1827220</v>
      </c>
      <c r="C6" s="70">
        <f t="shared" ref="C6:D6" si="0">SUM(C2:C5)</f>
        <v>450605</v>
      </c>
      <c r="D6" s="70">
        <f t="shared" si="0"/>
        <v>2277825</v>
      </c>
    </row>
    <row r="7" spans="1:5" ht="39" customHeight="1" x14ac:dyDescent="0.25">
      <c r="A7" s="100" t="s">
        <v>116</v>
      </c>
      <c r="B7" s="100"/>
      <c r="C7" s="100"/>
      <c r="D7" s="100"/>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A5" sqref="A1:I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5" t="s">
        <v>63</v>
      </c>
      <c r="B1" s="42" t="s">
        <v>25</v>
      </c>
      <c r="C1" s="42" t="s">
        <v>68</v>
      </c>
      <c r="D1" s="42" t="s">
        <v>23</v>
      </c>
      <c r="E1" s="42" t="s">
        <v>24</v>
      </c>
      <c r="F1" s="42" t="s">
        <v>69</v>
      </c>
      <c r="G1" s="42" t="s">
        <v>26</v>
      </c>
      <c r="H1" s="42" t="s">
        <v>70</v>
      </c>
      <c r="I1" s="42" t="s">
        <v>8</v>
      </c>
    </row>
    <row r="2" spans="1:9" x14ac:dyDescent="0.25">
      <c r="A2" s="17" t="s">
        <v>65</v>
      </c>
      <c r="B2" s="60">
        <v>642975</v>
      </c>
      <c r="C2" s="60">
        <v>290894</v>
      </c>
      <c r="D2" s="60">
        <v>104795</v>
      </c>
      <c r="E2" s="60">
        <v>41544</v>
      </c>
      <c r="F2" s="60">
        <v>5460</v>
      </c>
      <c r="G2" s="60">
        <v>48119</v>
      </c>
      <c r="H2" s="60">
        <v>47832</v>
      </c>
      <c r="I2" s="60">
        <v>1181619</v>
      </c>
    </row>
    <row r="3" spans="1:9" x14ac:dyDescent="0.25">
      <c r="A3" s="18" t="s">
        <v>66</v>
      </c>
      <c r="B3" s="60">
        <v>299210</v>
      </c>
      <c r="C3" s="60">
        <v>649098</v>
      </c>
      <c r="D3" s="60">
        <v>39420</v>
      </c>
      <c r="E3" s="60">
        <v>8492</v>
      </c>
      <c r="F3" s="60">
        <v>52824</v>
      </c>
      <c r="G3" s="60">
        <v>13890</v>
      </c>
      <c r="H3" s="60">
        <v>33275</v>
      </c>
      <c r="I3" s="60">
        <v>1096209</v>
      </c>
    </row>
    <row r="4" spans="1:9" x14ac:dyDescent="0.25">
      <c r="A4" s="22" t="s">
        <v>8</v>
      </c>
      <c r="B4" s="58">
        <f>SUM(B2:B3)</f>
        <v>942185</v>
      </c>
      <c r="C4" s="58">
        <f t="shared" ref="C4:I4" si="0">SUM(C2:C3)</f>
        <v>939992</v>
      </c>
      <c r="D4" s="58">
        <f t="shared" si="0"/>
        <v>144215</v>
      </c>
      <c r="E4" s="58">
        <f t="shared" si="0"/>
        <v>50036</v>
      </c>
      <c r="F4" s="58">
        <f t="shared" si="0"/>
        <v>58284</v>
      </c>
      <c r="G4" s="58">
        <f t="shared" si="0"/>
        <v>62009</v>
      </c>
      <c r="H4" s="58">
        <f t="shared" si="0"/>
        <v>81107</v>
      </c>
      <c r="I4" s="58">
        <f t="shared" si="0"/>
        <v>2277828</v>
      </c>
    </row>
    <row r="5" spans="1:9" ht="18.75" customHeight="1" x14ac:dyDescent="0.25">
      <c r="A5" s="101" t="s">
        <v>117</v>
      </c>
      <c r="B5" s="101"/>
      <c r="C5" s="101"/>
      <c r="D5" s="101"/>
      <c r="E5" s="101"/>
      <c r="F5" s="101"/>
      <c r="G5" s="101"/>
      <c r="H5" s="101"/>
      <c r="I5" s="101"/>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8" sqref="G8"/>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72"/>
      <c r="B1" s="79" t="s">
        <v>197</v>
      </c>
      <c r="C1" s="79" t="s">
        <v>198</v>
      </c>
      <c r="D1" s="79" t="s">
        <v>199</v>
      </c>
      <c r="E1" s="79" t="s">
        <v>200</v>
      </c>
      <c r="F1" s="79" t="s">
        <v>206</v>
      </c>
    </row>
    <row r="2" spans="1:7" x14ac:dyDescent="0.25">
      <c r="A2" s="71" t="s">
        <v>52</v>
      </c>
      <c r="B2" s="50">
        <v>342535726</v>
      </c>
      <c r="C2" s="50">
        <v>345289146</v>
      </c>
      <c r="D2" s="50">
        <v>342354081</v>
      </c>
      <c r="E2" s="50">
        <v>329761154</v>
      </c>
      <c r="F2" s="50">
        <v>343315549.32999998</v>
      </c>
      <c r="G2" s="37"/>
    </row>
    <row r="3" spans="1:7" ht="15" customHeight="1" x14ac:dyDescent="0.25">
      <c r="A3" s="73" t="s">
        <v>178</v>
      </c>
      <c r="B3" s="56">
        <v>199536842</v>
      </c>
      <c r="C3" s="56">
        <v>202604498</v>
      </c>
      <c r="D3" s="56">
        <v>202151426</v>
      </c>
      <c r="E3" s="56">
        <v>193525112</v>
      </c>
      <c r="F3" s="56">
        <v>206743613.84999999</v>
      </c>
      <c r="G3" s="37"/>
    </row>
    <row r="4" spans="1:7" ht="15" customHeight="1" x14ac:dyDescent="0.25">
      <c r="A4" s="73" t="s">
        <v>179</v>
      </c>
      <c r="B4" s="56">
        <v>142998884</v>
      </c>
      <c r="C4" s="56">
        <v>142684648</v>
      </c>
      <c r="D4" s="56">
        <v>140202655</v>
      </c>
      <c r="E4" s="56">
        <v>136236042</v>
      </c>
      <c r="F4" s="56">
        <v>136571935.47999999</v>
      </c>
    </row>
    <row r="5" spans="1:7" ht="15" customHeight="1" x14ac:dyDescent="0.25">
      <c r="A5" s="74" t="s">
        <v>2</v>
      </c>
      <c r="B5" s="48">
        <v>14341303</v>
      </c>
      <c r="C5" s="48">
        <v>14384232</v>
      </c>
      <c r="D5" s="48">
        <v>14188171</v>
      </c>
      <c r="E5" s="48">
        <v>16888898</v>
      </c>
      <c r="F5" s="48">
        <v>16900116.241999999</v>
      </c>
    </row>
    <row r="6" spans="1:7" ht="15" customHeight="1" x14ac:dyDescent="0.25">
      <c r="A6" s="73" t="s">
        <v>180</v>
      </c>
      <c r="B6" s="49" t="s">
        <v>181</v>
      </c>
      <c r="C6" s="49" t="s">
        <v>181</v>
      </c>
      <c r="D6" s="49" t="s">
        <v>181</v>
      </c>
      <c r="E6" s="49" t="s">
        <v>181</v>
      </c>
      <c r="F6" s="49" t="s">
        <v>181</v>
      </c>
    </row>
    <row r="7" spans="1:7" ht="15" customHeight="1" x14ac:dyDescent="0.25">
      <c r="A7" s="73" t="s">
        <v>179</v>
      </c>
      <c r="B7" s="56">
        <v>14341303</v>
      </c>
      <c r="C7" s="56">
        <v>14384232</v>
      </c>
      <c r="D7" s="56">
        <v>14188171</v>
      </c>
      <c r="E7" s="56">
        <v>16888898</v>
      </c>
      <c r="F7" s="56">
        <v>16900116.241999999</v>
      </c>
    </row>
    <row r="8" spans="1:7" ht="15" customHeight="1" x14ac:dyDescent="0.25">
      <c r="A8" s="74" t="s">
        <v>5</v>
      </c>
      <c r="B8" s="48">
        <v>8561452</v>
      </c>
      <c r="C8" s="48">
        <v>8794206</v>
      </c>
      <c r="D8" s="48">
        <v>8700274</v>
      </c>
      <c r="E8" s="48">
        <v>8179491</v>
      </c>
      <c r="F8" s="48">
        <v>8304538.9523999998</v>
      </c>
    </row>
    <row r="9" spans="1:7" ht="15" customHeight="1" x14ac:dyDescent="0.25">
      <c r="A9" s="73" t="s">
        <v>180</v>
      </c>
      <c r="B9" s="56">
        <v>2018663</v>
      </c>
      <c r="C9" s="56">
        <v>2036194</v>
      </c>
      <c r="D9" s="56">
        <v>2004391</v>
      </c>
      <c r="E9" s="56">
        <v>2108766</v>
      </c>
      <c r="F9" s="56">
        <v>2163049.0290000001</v>
      </c>
    </row>
    <row r="10" spans="1:7" ht="15" customHeight="1" x14ac:dyDescent="0.25">
      <c r="A10" s="73" t="s">
        <v>179</v>
      </c>
      <c r="B10" s="56">
        <v>6542789</v>
      </c>
      <c r="C10" s="56">
        <v>6758012</v>
      </c>
      <c r="D10" s="56">
        <v>6695883</v>
      </c>
      <c r="E10" s="56">
        <v>6070725</v>
      </c>
      <c r="F10" s="56">
        <v>6141489.9233999997</v>
      </c>
    </row>
    <row r="11" spans="1:7" ht="15" customHeight="1" x14ac:dyDescent="0.25">
      <c r="A11" s="74" t="s">
        <v>182</v>
      </c>
      <c r="B11" s="48">
        <v>31450000</v>
      </c>
      <c r="C11" s="48">
        <v>31450000</v>
      </c>
      <c r="D11" s="48">
        <v>31450000</v>
      </c>
      <c r="E11" s="48">
        <v>31450000</v>
      </c>
      <c r="F11" s="48">
        <v>31450000</v>
      </c>
    </row>
    <row r="12" spans="1:7" ht="15" customHeight="1" x14ac:dyDescent="0.25">
      <c r="A12" s="73" t="s">
        <v>180</v>
      </c>
      <c r="B12" s="56" t="s">
        <v>183</v>
      </c>
      <c r="C12" s="56" t="s">
        <v>183</v>
      </c>
      <c r="D12" s="56" t="s">
        <v>183</v>
      </c>
      <c r="E12" s="56" t="s">
        <v>183</v>
      </c>
      <c r="F12" s="56" t="s">
        <v>183</v>
      </c>
    </row>
    <row r="13" spans="1:7" ht="15" customHeight="1" x14ac:dyDescent="0.25">
      <c r="A13" s="73" t="s">
        <v>179</v>
      </c>
      <c r="B13" s="56" t="s">
        <v>183</v>
      </c>
      <c r="C13" s="56" t="s">
        <v>183</v>
      </c>
      <c r="D13" s="56" t="s">
        <v>183</v>
      </c>
      <c r="E13" s="56" t="s">
        <v>183</v>
      </c>
      <c r="F13" s="56" t="s">
        <v>183</v>
      </c>
    </row>
    <row r="14" spans="1:7" ht="15" customHeight="1" x14ac:dyDescent="0.25">
      <c r="A14" s="74" t="s">
        <v>184</v>
      </c>
      <c r="B14" s="48">
        <v>4420000</v>
      </c>
      <c r="C14" s="48">
        <v>4420000</v>
      </c>
      <c r="D14" s="48">
        <v>4420000</v>
      </c>
      <c r="E14" s="48">
        <v>4420000</v>
      </c>
      <c r="F14" s="48">
        <v>4420000</v>
      </c>
    </row>
    <row r="15" spans="1:7" ht="15" customHeight="1" x14ac:dyDescent="0.25">
      <c r="A15" s="73" t="s">
        <v>180</v>
      </c>
      <c r="B15" s="56" t="s">
        <v>183</v>
      </c>
      <c r="C15" s="56" t="s">
        <v>183</v>
      </c>
      <c r="D15" s="56" t="s">
        <v>183</v>
      </c>
      <c r="E15" s="56" t="s">
        <v>183</v>
      </c>
      <c r="F15" s="56" t="s">
        <v>183</v>
      </c>
    </row>
    <row r="16" spans="1:7" ht="15" customHeight="1" x14ac:dyDescent="0.25">
      <c r="A16" s="73" t="s">
        <v>179</v>
      </c>
      <c r="B16" s="56" t="s">
        <v>183</v>
      </c>
      <c r="C16" s="56" t="s">
        <v>183</v>
      </c>
      <c r="D16" s="56" t="s">
        <v>183</v>
      </c>
      <c r="E16" s="56" t="s">
        <v>183</v>
      </c>
      <c r="F16" s="56" t="s">
        <v>183</v>
      </c>
    </row>
    <row r="17" spans="1:6" ht="24.75" customHeight="1" x14ac:dyDescent="0.25">
      <c r="A17" s="74" t="s">
        <v>185</v>
      </c>
      <c r="B17" s="48">
        <v>1700000</v>
      </c>
      <c r="C17" s="48">
        <v>1700000</v>
      </c>
      <c r="D17" s="48">
        <v>1700000</v>
      </c>
      <c r="E17" s="48">
        <v>1700000</v>
      </c>
      <c r="F17" s="48">
        <v>1700000</v>
      </c>
    </row>
    <row r="18" spans="1:6" ht="14.25" customHeight="1" x14ac:dyDescent="0.25">
      <c r="A18" s="73" t="s">
        <v>180</v>
      </c>
      <c r="B18" s="56" t="s">
        <v>183</v>
      </c>
      <c r="C18" s="56" t="s">
        <v>183</v>
      </c>
      <c r="D18" s="56" t="s">
        <v>183</v>
      </c>
      <c r="E18" s="56" t="s">
        <v>183</v>
      </c>
      <c r="F18" s="56" t="s">
        <v>183</v>
      </c>
    </row>
    <row r="19" spans="1:6" ht="14.25" customHeight="1" x14ac:dyDescent="0.25">
      <c r="A19" s="73" t="s">
        <v>179</v>
      </c>
      <c r="B19" s="56" t="s">
        <v>183</v>
      </c>
      <c r="C19" s="56" t="s">
        <v>183</v>
      </c>
      <c r="D19" s="56" t="s">
        <v>183</v>
      </c>
      <c r="E19" s="56" t="s">
        <v>183</v>
      </c>
      <c r="F19" s="56" t="s">
        <v>183</v>
      </c>
    </row>
    <row r="20" spans="1:6" ht="15.95" customHeight="1" x14ac:dyDescent="0.25">
      <c r="A20" s="74" t="s">
        <v>8</v>
      </c>
      <c r="B20" s="48">
        <v>403008481</v>
      </c>
      <c r="C20" s="48">
        <v>406037584</v>
      </c>
      <c r="D20" s="48">
        <v>402812526</v>
      </c>
      <c r="E20" s="48">
        <v>392399543</v>
      </c>
      <c r="F20" s="48">
        <v>406090204.5244</v>
      </c>
    </row>
    <row r="21" spans="1:6" ht="15.95" customHeight="1" x14ac:dyDescent="0.25">
      <c r="A21" s="85"/>
      <c r="B21" s="86"/>
      <c r="C21" s="86"/>
      <c r="D21" s="86"/>
      <c r="E21" s="86"/>
      <c r="F21" s="86"/>
    </row>
    <row r="22" spans="1:6" ht="57" customHeight="1" x14ac:dyDescent="0.25">
      <c r="A22" s="87" t="s">
        <v>186</v>
      </c>
      <c r="B22" s="87"/>
      <c r="C22" s="87"/>
      <c r="D22" s="87"/>
      <c r="E22" s="87"/>
      <c r="F22" s="87"/>
    </row>
    <row r="23" spans="1:6" ht="17.25" customHeight="1" x14ac:dyDescent="0.25">
      <c r="A23" s="88" t="s">
        <v>9</v>
      </c>
      <c r="B23" s="88"/>
      <c r="C23" s="88"/>
      <c r="D23" s="88"/>
      <c r="E23" s="88"/>
      <c r="F23" s="88"/>
    </row>
    <row r="24" spans="1:6" ht="15" customHeight="1" x14ac:dyDescent="0.25">
      <c r="A24" s="88" t="s">
        <v>10</v>
      </c>
      <c r="B24" s="88"/>
      <c r="C24" s="88"/>
      <c r="D24" s="88"/>
      <c r="E24" s="88"/>
      <c r="F24" s="88"/>
    </row>
    <row r="25" spans="1:6" ht="15" customHeight="1" x14ac:dyDescent="0.25">
      <c r="A25" s="88" t="s">
        <v>11</v>
      </c>
      <c r="B25" s="88"/>
      <c r="C25" s="88"/>
      <c r="D25" s="88"/>
      <c r="E25" s="88"/>
      <c r="F25" s="88"/>
    </row>
    <row r="26" spans="1:6" ht="15" customHeight="1" x14ac:dyDescent="0.25">
      <c r="A26" s="88" t="s">
        <v>187</v>
      </c>
      <c r="B26" s="88"/>
      <c r="C26" s="88"/>
      <c r="D26" s="88"/>
      <c r="E26" s="88"/>
      <c r="F26" s="88"/>
    </row>
    <row r="27" spans="1:6" ht="24.7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6" sqref="A1:J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7" t="s">
        <v>65</v>
      </c>
      <c r="B2" s="61">
        <v>195744</v>
      </c>
      <c r="C2" s="61">
        <v>58758</v>
      </c>
      <c r="D2" s="61">
        <v>175451</v>
      </c>
      <c r="E2" s="61">
        <v>119935</v>
      </c>
      <c r="F2" s="61">
        <v>307312</v>
      </c>
      <c r="G2" s="61">
        <v>174333</v>
      </c>
      <c r="H2" s="61">
        <v>133002</v>
      </c>
      <c r="I2" s="61">
        <v>17084</v>
      </c>
      <c r="J2" s="61">
        <v>1181619</v>
      </c>
    </row>
    <row r="3" spans="1:10" x14ac:dyDescent="0.25">
      <c r="A3" s="18" t="s">
        <v>15</v>
      </c>
      <c r="B3" s="61">
        <v>67151</v>
      </c>
      <c r="C3" s="61">
        <v>69619</v>
      </c>
      <c r="D3" s="61">
        <v>211916</v>
      </c>
      <c r="E3" s="61">
        <v>242789</v>
      </c>
      <c r="F3" s="61">
        <v>5875</v>
      </c>
      <c r="G3" s="61">
        <v>0</v>
      </c>
      <c r="H3" s="61">
        <v>0</v>
      </c>
      <c r="I3" s="61">
        <v>0</v>
      </c>
      <c r="J3" s="61">
        <v>597350</v>
      </c>
    </row>
    <row r="4" spans="1:10" x14ac:dyDescent="0.25">
      <c r="A4" s="18" t="s">
        <v>66</v>
      </c>
      <c r="B4" s="61">
        <v>71513</v>
      </c>
      <c r="C4" s="61">
        <v>37877</v>
      </c>
      <c r="D4" s="61">
        <v>107270</v>
      </c>
      <c r="E4" s="61">
        <v>48982</v>
      </c>
      <c r="F4" s="61">
        <v>134543</v>
      </c>
      <c r="G4" s="61">
        <v>54435</v>
      </c>
      <c r="H4" s="61">
        <v>35040</v>
      </c>
      <c r="I4" s="61">
        <v>9198</v>
      </c>
      <c r="J4" s="61">
        <v>498858</v>
      </c>
    </row>
    <row r="5" spans="1:10" x14ac:dyDescent="0.25">
      <c r="A5" s="22" t="s">
        <v>8</v>
      </c>
      <c r="B5" s="62">
        <f>SUM(B2:B4)</f>
        <v>334408</v>
      </c>
      <c r="C5" s="62">
        <f t="shared" ref="C5:J5" si="0">SUM(C2:C4)</f>
        <v>166254</v>
      </c>
      <c r="D5" s="62">
        <f t="shared" si="0"/>
        <v>494637</v>
      </c>
      <c r="E5" s="62">
        <f t="shared" si="0"/>
        <v>411706</v>
      </c>
      <c r="F5" s="62">
        <f t="shared" si="0"/>
        <v>447730</v>
      </c>
      <c r="G5" s="62">
        <f t="shared" si="0"/>
        <v>228768</v>
      </c>
      <c r="H5" s="62">
        <f t="shared" si="0"/>
        <v>168042</v>
      </c>
      <c r="I5" s="62">
        <f t="shared" si="0"/>
        <v>26282</v>
      </c>
      <c r="J5" s="62">
        <f t="shared" si="0"/>
        <v>2277827</v>
      </c>
    </row>
    <row r="6" spans="1:10" ht="21.75" customHeight="1" x14ac:dyDescent="0.25">
      <c r="A6" s="101" t="s">
        <v>118</v>
      </c>
      <c r="B6" s="101"/>
      <c r="C6" s="101"/>
      <c r="D6" s="101"/>
      <c r="E6" s="101"/>
      <c r="F6" s="101"/>
      <c r="G6" s="101"/>
      <c r="H6" s="101"/>
      <c r="I6" s="101"/>
      <c r="J6" s="101"/>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6" sqref="A1:E6"/>
    </sheetView>
  </sheetViews>
  <sheetFormatPr defaultRowHeight="15" x14ac:dyDescent="0.25"/>
  <cols>
    <col min="1" max="1" width="24.7109375" customWidth="1"/>
    <col min="2" max="5" width="12.7109375" customWidth="1"/>
  </cols>
  <sheetData>
    <row r="1" spans="1:5" ht="15.75" x14ac:dyDescent="0.25">
      <c r="A1" s="23"/>
      <c r="B1" s="105" t="s">
        <v>75</v>
      </c>
      <c r="C1" s="105"/>
      <c r="D1" s="105" t="s">
        <v>76</v>
      </c>
      <c r="E1" s="105"/>
    </row>
    <row r="2" spans="1:5" x14ac:dyDescent="0.25">
      <c r="A2" s="45" t="s">
        <v>63</v>
      </c>
      <c r="B2" s="45" t="s">
        <v>64</v>
      </c>
      <c r="C2" s="45" t="s">
        <v>1</v>
      </c>
      <c r="D2" s="45" t="s">
        <v>3</v>
      </c>
      <c r="E2" s="45" t="s">
        <v>1</v>
      </c>
    </row>
    <row r="3" spans="1:5" x14ac:dyDescent="0.25">
      <c r="A3" s="17" t="s">
        <v>65</v>
      </c>
      <c r="B3" s="65">
        <v>742798</v>
      </c>
      <c r="C3" s="65">
        <v>132687</v>
      </c>
      <c r="D3" s="65">
        <v>1425762</v>
      </c>
      <c r="E3" s="65">
        <v>61991</v>
      </c>
    </row>
    <row r="4" spans="1:5" x14ac:dyDescent="0.25">
      <c r="A4" s="18" t="s">
        <v>66</v>
      </c>
      <c r="B4" s="64">
        <v>1331695</v>
      </c>
      <c r="C4" s="64">
        <v>467060</v>
      </c>
      <c r="D4" s="64">
        <v>154184</v>
      </c>
      <c r="E4" s="64">
        <v>239475</v>
      </c>
    </row>
    <row r="5" spans="1:5" x14ac:dyDescent="0.25">
      <c r="A5" s="22" t="s">
        <v>8</v>
      </c>
      <c r="B5" s="59">
        <f>SUM(B3:B4)</f>
        <v>2074493</v>
      </c>
      <c r="C5" s="59">
        <f t="shared" ref="C5:E5" si="0">SUM(C3:C4)</f>
        <v>599747</v>
      </c>
      <c r="D5" s="59">
        <f t="shared" si="0"/>
        <v>1579946</v>
      </c>
      <c r="E5" s="59">
        <f t="shared" si="0"/>
        <v>301466</v>
      </c>
    </row>
    <row r="6" spans="1:5" ht="33.75" customHeight="1" x14ac:dyDescent="0.25">
      <c r="A6" s="100" t="s">
        <v>119</v>
      </c>
      <c r="B6" s="100"/>
      <c r="C6" s="100"/>
      <c r="D6" s="100"/>
      <c r="E6" s="100"/>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7" sqref="H7"/>
    </sheetView>
  </sheetViews>
  <sheetFormatPr defaultRowHeight="15" x14ac:dyDescent="0.25"/>
  <cols>
    <col min="1" max="1" width="24.7109375" customWidth="1"/>
    <col min="2" max="4" width="14.7109375" customWidth="1"/>
  </cols>
  <sheetData>
    <row r="1" spans="1:4" ht="87.75" customHeight="1" x14ac:dyDescent="0.25">
      <c r="A1" s="100" t="s">
        <v>214</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100</v>
      </c>
    </row>
    <row r="2" spans="1:4" ht="15.75" customHeight="1" x14ac:dyDescent="0.25">
      <c r="A2" s="18" t="s">
        <v>101</v>
      </c>
      <c r="B2" s="63">
        <v>0</v>
      </c>
      <c r="C2" s="63">
        <v>15335331</v>
      </c>
      <c r="D2" s="63">
        <v>15335331</v>
      </c>
    </row>
    <row r="3" spans="1:4" x14ac:dyDescent="0.25">
      <c r="A3" s="18" t="s">
        <v>102</v>
      </c>
      <c r="B3" s="70">
        <v>0</v>
      </c>
      <c r="C3" s="63">
        <v>379711</v>
      </c>
      <c r="D3" s="63">
        <v>379711</v>
      </c>
    </row>
    <row r="4" spans="1:4" x14ac:dyDescent="0.25">
      <c r="A4" s="17" t="s">
        <v>103</v>
      </c>
      <c r="B4" s="70">
        <v>0</v>
      </c>
      <c r="C4" s="63">
        <v>1185074</v>
      </c>
      <c r="D4" s="63">
        <v>1185074</v>
      </c>
    </row>
    <row r="5" spans="1:4" x14ac:dyDescent="0.25">
      <c r="A5" s="22" t="s">
        <v>8</v>
      </c>
      <c r="B5" s="70" t="s">
        <v>201</v>
      </c>
      <c r="C5" s="70">
        <f>SUM(C2:C4)</f>
        <v>16900116</v>
      </c>
      <c r="D5" s="70">
        <f>SUM(D2:D4)</f>
        <v>16900116</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A1:I5"/>
    </sheetView>
  </sheetViews>
  <sheetFormatPr defaultRowHeight="15" x14ac:dyDescent="0.25"/>
  <cols>
    <col min="1" max="1" width="24.7109375" customWidth="1"/>
    <col min="2" max="2" width="10" bestFit="1" customWidth="1"/>
    <col min="3" max="3" width="11" bestFit="1" customWidth="1"/>
    <col min="4" max="5" width="10" bestFit="1" customWidth="1"/>
    <col min="6" max="8" width="10" customWidth="1"/>
    <col min="9" max="9" width="11" bestFit="1" customWidth="1"/>
  </cols>
  <sheetData>
    <row r="1" spans="1:9" ht="15.75" x14ac:dyDescent="0.25">
      <c r="A1" s="45" t="s">
        <v>63</v>
      </c>
      <c r="B1" s="42" t="s">
        <v>68</v>
      </c>
      <c r="C1" s="42" t="s">
        <v>25</v>
      </c>
      <c r="D1" s="42" t="s">
        <v>23</v>
      </c>
      <c r="E1" s="42" t="s">
        <v>24</v>
      </c>
      <c r="F1" s="42" t="s">
        <v>69</v>
      </c>
      <c r="G1" s="42" t="s">
        <v>26</v>
      </c>
      <c r="H1" s="42" t="s">
        <v>70</v>
      </c>
      <c r="I1" s="42" t="s">
        <v>8</v>
      </c>
    </row>
    <row r="2" spans="1:9" x14ac:dyDescent="0.25">
      <c r="A2" s="18" t="s">
        <v>101</v>
      </c>
      <c r="B2" s="60">
        <v>2358526</v>
      </c>
      <c r="C2" s="60">
        <v>10230907</v>
      </c>
      <c r="D2" s="60">
        <v>645572</v>
      </c>
      <c r="E2" s="60">
        <v>954677</v>
      </c>
      <c r="F2" s="60">
        <v>586400</v>
      </c>
      <c r="G2" s="60">
        <v>146112</v>
      </c>
      <c r="H2" s="60">
        <v>413137</v>
      </c>
      <c r="I2" s="60">
        <v>15335331</v>
      </c>
    </row>
    <row r="3" spans="1:9" x14ac:dyDescent="0.25">
      <c r="A3" s="18" t="s">
        <v>102</v>
      </c>
      <c r="B3" s="60">
        <v>53999</v>
      </c>
      <c r="C3" s="60">
        <v>180577</v>
      </c>
      <c r="D3" s="60">
        <v>50496</v>
      </c>
      <c r="E3" s="60">
        <v>31111</v>
      </c>
      <c r="F3" s="60">
        <v>6947</v>
      </c>
      <c r="G3" s="60">
        <v>25648</v>
      </c>
      <c r="H3" s="60">
        <v>30933</v>
      </c>
      <c r="I3" s="60">
        <v>379711</v>
      </c>
    </row>
    <row r="4" spans="1:9" x14ac:dyDescent="0.25">
      <c r="A4" s="17" t="s">
        <v>103</v>
      </c>
      <c r="B4" s="60">
        <v>128178</v>
      </c>
      <c r="C4" s="60">
        <v>298584</v>
      </c>
      <c r="D4" s="60">
        <v>40905</v>
      </c>
      <c r="E4" s="60">
        <v>58002</v>
      </c>
      <c r="F4" s="60">
        <v>44972</v>
      </c>
      <c r="G4" s="60">
        <v>13496</v>
      </c>
      <c r="H4" s="60">
        <v>600938</v>
      </c>
      <c r="I4" s="60">
        <v>1185075</v>
      </c>
    </row>
    <row r="5" spans="1:9" x14ac:dyDescent="0.25">
      <c r="A5" s="22" t="s">
        <v>8</v>
      </c>
      <c r="B5" s="70">
        <f>SUM(B2:B4)</f>
        <v>2540703</v>
      </c>
      <c r="C5" s="70">
        <f t="shared" ref="C5:I5" si="0">SUM(C2:C4)</f>
        <v>10710068</v>
      </c>
      <c r="D5" s="70">
        <f t="shared" si="0"/>
        <v>736973</v>
      </c>
      <c r="E5" s="70">
        <f t="shared" si="0"/>
        <v>1043790</v>
      </c>
      <c r="F5" s="70">
        <f t="shared" si="0"/>
        <v>638319</v>
      </c>
      <c r="G5" s="70">
        <f t="shared" si="0"/>
        <v>185256</v>
      </c>
      <c r="H5" s="70">
        <f t="shared" si="0"/>
        <v>1045008</v>
      </c>
      <c r="I5" s="70">
        <f t="shared" si="0"/>
        <v>16900117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5" sqref="A1:H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5" t="s">
        <v>63</v>
      </c>
      <c r="B1" s="42" t="s">
        <v>72</v>
      </c>
      <c r="C1" s="42" t="s">
        <v>27</v>
      </c>
      <c r="D1" s="42" t="s">
        <v>28</v>
      </c>
      <c r="E1" s="42" t="s">
        <v>29</v>
      </c>
      <c r="F1" s="42" t="s">
        <v>30</v>
      </c>
      <c r="G1" s="7" t="s">
        <v>104</v>
      </c>
      <c r="H1" s="8" t="s">
        <v>8</v>
      </c>
    </row>
    <row r="2" spans="1:8" x14ac:dyDescent="0.25">
      <c r="A2" s="18" t="s">
        <v>101</v>
      </c>
      <c r="B2" s="61">
        <v>1778137</v>
      </c>
      <c r="C2" s="61">
        <v>912487</v>
      </c>
      <c r="D2" s="61">
        <v>2414182</v>
      </c>
      <c r="E2" s="61">
        <v>2497297</v>
      </c>
      <c r="F2" s="61">
        <v>3818390</v>
      </c>
      <c r="G2" s="61">
        <v>3914839</v>
      </c>
      <c r="H2" s="61">
        <v>15335332</v>
      </c>
    </row>
    <row r="3" spans="1:8" x14ac:dyDescent="0.25">
      <c r="A3" s="18" t="s">
        <v>102</v>
      </c>
      <c r="B3" s="61">
        <v>13191</v>
      </c>
      <c r="C3" s="61">
        <v>19423</v>
      </c>
      <c r="D3" s="61">
        <v>21569</v>
      </c>
      <c r="E3" s="61">
        <v>40866</v>
      </c>
      <c r="F3" s="61">
        <v>107053</v>
      </c>
      <c r="G3" s="61">
        <v>177609</v>
      </c>
      <c r="H3" s="61">
        <v>379711</v>
      </c>
    </row>
    <row r="4" spans="1:8" x14ac:dyDescent="0.25">
      <c r="A4" s="17" t="s">
        <v>103</v>
      </c>
      <c r="B4" s="61">
        <v>153488</v>
      </c>
      <c r="C4" s="61">
        <v>100234</v>
      </c>
      <c r="D4" s="61">
        <v>159151</v>
      </c>
      <c r="E4" s="61">
        <v>233494</v>
      </c>
      <c r="F4" s="61">
        <v>340522</v>
      </c>
      <c r="G4" s="61">
        <v>198186</v>
      </c>
      <c r="H4" s="61">
        <v>1185075</v>
      </c>
    </row>
    <row r="5" spans="1:8" x14ac:dyDescent="0.25">
      <c r="A5" s="22" t="s">
        <v>8</v>
      </c>
      <c r="B5" s="62">
        <f>SUM(B2:B4)</f>
        <v>1944816</v>
      </c>
      <c r="C5" s="62">
        <f t="shared" ref="C5:G5" si="0">SUM(C2:C4)</f>
        <v>1032144</v>
      </c>
      <c r="D5" s="62">
        <f t="shared" si="0"/>
        <v>2594902</v>
      </c>
      <c r="E5" s="62">
        <f t="shared" si="0"/>
        <v>2771657</v>
      </c>
      <c r="F5" s="62">
        <f t="shared" si="0"/>
        <v>4265965</v>
      </c>
      <c r="G5" s="62">
        <f t="shared" si="0"/>
        <v>4290634</v>
      </c>
      <c r="H5" s="80">
        <f t="shared" ref="H5" si="1">SUM(B5:G5)</f>
        <v>16900118</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05" t="s">
        <v>75</v>
      </c>
      <c r="C1" s="105"/>
      <c r="D1" s="108" t="s">
        <v>76</v>
      </c>
      <c r="E1" s="108"/>
    </row>
    <row r="2" spans="1:5" x14ac:dyDescent="0.25">
      <c r="A2" s="45" t="s">
        <v>63</v>
      </c>
      <c r="B2" s="45" t="s">
        <v>64</v>
      </c>
      <c r="C2" s="45" t="s">
        <v>1</v>
      </c>
      <c r="D2" s="45" t="s">
        <v>3</v>
      </c>
      <c r="E2" s="45" t="s">
        <v>1</v>
      </c>
    </row>
    <row r="3" spans="1:5" x14ac:dyDescent="0.25">
      <c r="A3" s="18" t="s">
        <v>101</v>
      </c>
      <c r="B3" s="64">
        <v>0</v>
      </c>
      <c r="C3" s="64">
        <v>28008880</v>
      </c>
      <c r="D3" s="63">
        <v>0</v>
      </c>
      <c r="E3" s="63">
        <v>2661781</v>
      </c>
    </row>
    <row r="4" spans="1:5" x14ac:dyDescent="0.25">
      <c r="A4" s="18" t="s">
        <v>102</v>
      </c>
      <c r="B4" s="64">
        <v>0</v>
      </c>
      <c r="C4" s="64">
        <v>399227</v>
      </c>
      <c r="D4" s="63">
        <v>0</v>
      </c>
      <c r="E4" s="63">
        <v>360195</v>
      </c>
    </row>
    <row r="5" spans="1:5" x14ac:dyDescent="0.25">
      <c r="A5" s="17" t="s">
        <v>103</v>
      </c>
      <c r="B5" s="65">
        <v>0</v>
      </c>
      <c r="C5" s="65">
        <v>1795476</v>
      </c>
      <c r="D5" s="63">
        <v>0</v>
      </c>
      <c r="E5" s="63">
        <v>574673</v>
      </c>
    </row>
    <row r="6" spans="1:5" x14ac:dyDescent="0.25">
      <c r="A6" s="22" t="s">
        <v>8</v>
      </c>
      <c r="B6" s="68" t="s">
        <v>203</v>
      </c>
      <c r="C6" s="68">
        <f>SUM(C3:C5)</f>
        <v>30203583</v>
      </c>
      <c r="D6" s="68" t="s">
        <v>203</v>
      </c>
      <c r="E6" s="68">
        <f>SUM(E3:E5)</f>
        <v>3596649</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 sqref="G3"/>
    </sheetView>
  </sheetViews>
  <sheetFormatPr defaultRowHeight="15" x14ac:dyDescent="0.25"/>
  <cols>
    <col min="1" max="1" width="24.7109375" customWidth="1"/>
    <col min="2" max="4" width="14.7109375" customWidth="1"/>
  </cols>
  <sheetData>
    <row r="1" spans="1:4" ht="73.5" customHeight="1" x14ac:dyDescent="0.25">
      <c r="A1" s="100" t="s">
        <v>207</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ht="15.75" customHeight="1" x14ac:dyDescent="0.25">
      <c r="A2" s="18" t="s">
        <v>101</v>
      </c>
      <c r="B2" s="63">
        <v>0</v>
      </c>
      <c r="C2" s="63">
        <v>295</v>
      </c>
      <c r="D2" s="63">
        <v>295</v>
      </c>
    </row>
    <row r="3" spans="1:4" x14ac:dyDescent="0.25">
      <c r="A3" s="18" t="s">
        <v>102</v>
      </c>
      <c r="B3" s="70">
        <v>0</v>
      </c>
      <c r="C3" s="63">
        <v>23</v>
      </c>
      <c r="D3" s="63">
        <v>23</v>
      </c>
    </row>
    <row r="4" spans="1:4" x14ac:dyDescent="0.25">
      <c r="A4" s="17" t="s">
        <v>103</v>
      </c>
      <c r="B4" s="70">
        <v>0</v>
      </c>
      <c r="C4" s="63">
        <v>188</v>
      </c>
      <c r="D4" s="63">
        <v>188</v>
      </c>
    </row>
    <row r="5" spans="1:4" x14ac:dyDescent="0.25">
      <c r="A5" s="22" t="s">
        <v>8</v>
      </c>
      <c r="B5" s="70" t="s">
        <v>201</v>
      </c>
      <c r="C5" s="70">
        <f>SUM(C2:C4)</f>
        <v>506</v>
      </c>
      <c r="D5" s="70">
        <f>SUM(D2:D4)</f>
        <v>506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A1: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5" t="s">
        <v>63</v>
      </c>
      <c r="B1" s="42" t="s">
        <v>68</v>
      </c>
      <c r="C1" s="42" t="s">
        <v>25</v>
      </c>
      <c r="D1" s="42" t="s">
        <v>23</v>
      </c>
      <c r="E1" s="42" t="s">
        <v>24</v>
      </c>
      <c r="F1" s="42" t="s">
        <v>69</v>
      </c>
      <c r="G1" s="42" t="s">
        <v>26</v>
      </c>
      <c r="H1" s="42" t="s">
        <v>70</v>
      </c>
      <c r="I1" s="42" t="s">
        <v>8</v>
      </c>
    </row>
    <row r="2" spans="1:9" x14ac:dyDescent="0.25">
      <c r="A2" s="18" t="s">
        <v>101</v>
      </c>
      <c r="B2" s="60">
        <v>73</v>
      </c>
      <c r="C2" s="60">
        <v>90</v>
      </c>
      <c r="D2" s="60">
        <v>9</v>
      </c>
      <c r="E2" s="60">
        <v>60</v>
      </c>
      <c r="F2" s="60">
        <v>16</v>
      </c>
      <c r="G2" s="60">
        <v>28</v>
      </c>
      <c r="H2" s="60">
        <v>19</v>
      </c>
      <c r="I2" s="60">
        <v>295</v>
      </c>
    </row>
    <row r="3" spans="1:9" x14ac:dyDescent="0.25">
      <c r="A3" s="18" t="s">
        <v>102</v>
      </c>
      <c r="B3" s="60">
        <v>3</v>
      </c>
      <c r="C3" s="60">
        <v>8</v>
      </c>
      <c r="D3" s="60">
        <v>0</v>
      </c>
      <c r="E3" s="60">
        <v>0</v>
      </c>
      <c r="F3" s="60">
        <v>0</v>
      </c>
      <c r="G3" s="60">
        <v>7</v>
      </c>
      <c r="H3" s="60">
        <v>5</v>
      </c>
      <c r="I3" s="60">
        <v>23</v>
      </c>
    </row>
    <row r="4" spans="1:9" x14ac:dyDescent="0.25">
      <c r="A4" s="17" t="s">
        <v>103</v>
      </c>
      <c r="B4" s="60">
        <v>4</v>
      </c>
      <c r="C4" s="60">
        <v>41</v>
      </c>
      <c r="D4" s="60">
        <v>1</v>
      </c>
      <c r="E4" s="60">
        <v>1</v>
      </c>
      <c r="F4" s="60">
        <v>2</v>
      </c>
      <c r="G4" s="60">
        <v>0</v>
      </c>
      <c r="H4" s="60">
        <v>139</v>
      </c>
      <c r="I4" s="60">
        <v>188</v>
      </c>
    </row>
    <row r="5" spans="1:9" x14ac:dyDescent="0.25">
      <c r="A5" s="22" t="s">
        <v>8</v>
      </c>
      <c r="B5" s="70">
        <f>SUM(B2:B4)</f>
        <v>80</v>
      </c>
      <c r="C5" s="70">
        <f t="shared" ref="C5:I5" si="0">SUM(C2:C4)</f>
        <v>139</v>
      </c>
      <c r="D5" s="70">
        <f t="shared" si="0"/>
        <v>10</v>
      </c>
      <c r="E5" s="70">
        <f t="shared" si="0"/>
        <v>61</v>
      </c>
      <c r="F5" s="70">
        <f t="shared" si="0"/>
        <v>18</v>
      </c>
      <c r="G5" s="70">
        <f t="shared" si="0"/>
        <v>35</v>
      </c>
      <c r="H5" s="70">
        <f t="shared" si="0"/>
        <v>163</v>
      </c>
      <c r="I5" s="70">
        <f t="shared" si="0"/>
        <v>506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20" sqref="A1:F20"/>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72"/>
      <c r="B1" s="79" t="s">
        <v>197</v>
      </c>
      <c r="C1" s="79" t="s">
        <v>198</v>
      </c>
      <c r="D1" s="79" t="s">
        <v>199</v>
      </c>
      <c r="E1" s="79" t="s">
        <v>200</v>
      </c>
      <c r="F1" s="79" t="s">
        <v>206</v>
      </c>
    </row>
    <row r="2" spans="1:6" x14ac:dyDescent="0.25">
      <c r="A2" s="71" t="s">
        <v>52</v>
      </c>
      <c r="B2" s="78">
        <v>685071453</v>
      </c>
      <c r="C2" s="78">
        <v>690578292</v>
      </c>
      <c r="D2" s="78">
        <v>684708161</v>
      </c>
      <c r="E2" s="78">
        <v>659522308</v>
      </c>
      <c r="F2" s="78">
        <v>686631098.66999996</v>
      </c>
    </row>
    <row r="3" spans="1:6" x14ac:dyDescent="0.25">
      <c r="A3" s="73" t="s">
        <v>188</v>
      </c>
      <c r="B3" s="77">
        <v>570264153</v>
      </c>
      <c r="C3" s="77">
        <v>573961277</v>
      </c>
      <c r="D3" s="77">
        <v>568020528</v>
      </c>
      <c r="E3" s="77">
        <v>555545259</v>
      </c>
      <c r="F3" s="77">
        <v>570448370.52999997</v>
      </c>
    </row>
    <row r="4" spans="1:6" x14ac:dyDescent="0.25">
      <c r="A4" s="73" t="s">
        <v>139</v>
      </c>
      <c r="B4" s="77">
        <v>114807299</v>
      </c>
      <c r="C4" s="77">
        <v>116617015</v>
      </c>
      <c r="D4" s="77">
        <v>116687633</v>
      </c>
      <c r="E4" s="77">
        <v>103977049</v>
      </c>
      <c r="F4" s="77">
        <v>116182728.14</v>
      </c>
    </row>
    <row r="5" spans="1:6" x14ac:dyDescent="0.25">
      <c r="A5" s="74" t="s">
        <v>2</v>
      </c>
      <c r="B5" s="78">
        <v>28682606</v>
      </c>
      <c r="C5" s="78">
        <v>28768464</v>
      </c>
      <c r="D5" s="78">
        <v>28376341</v>
      </c>
      <c r="E5" s="78">
        <v>33777797</v>
      </c>
      <c r="F5" s="78">
        <v>33800232.484099999</v>
      </c>
    </row>
    <row r="6" spans="1:6" x14ac:dyDescent="0.25">
      <c r="A6" s="73" t="s">
        <v>189</v>
      </c>
      <c r="B6" s="77">
        <v>24902200</v>
      </c>
      <c r="C6" s="77">
        <v>25006510</v>
      </c>
      <c r="D6" s="77">
        <v>24659602</v>
      </c>
      <c r="E6" s="77">
        <v>30155607</v>
      </c>
      <c r="F6" s="77">
        <v>30203583.021000002</v>
      </c>
    </row>
    <row r="7" spans="1:6" x14ac:dyDescent="0.25">
      <c r="A7" s="73" t="s">
        <v>139</v>
      </c>
      <c r="B7" s="77">
        <v>3780406</v>
      </c>
      <c r="C7" s="77">
        <v>3761954</v>
      </c>
      <c r="D7" s="77">
        <v>3716739</v>
      </c>
      <c r="E7" s="77">
        <v>3622190</v>
      </c>
      <c r="F7" s="77">
        <v>3596649.4630999998</v>
      </c>
    </row>
    <row r="8" spans="1:6" x14ac:dyDescent="0.25">
      <c r="A8" s="74" t="s">
        <v>5</v>
      </c>
      <c r="B8" s="78">
        <v>17122903</v>
      </c>
      <c r="C8" s="78">
        <v>17588412</v>
      </c>
      <c r="D8" s="78">
        <v>17400549</v>
      </c>
      <c r="E8" s="78">
        <v>16358983</v>
      </c>
      <c r="F8" s="78">
        <v>16609077.9046</v>
      </c>
    </row>
    <row r="9" spans="1:6" x14ac:dyDescent="0.25">
      <c r="A9" s="73" t="s">
        <v>189</v>
      </c>
      <c r="B9" s="77">
        <v>12811947</v>
      </c>
      <c r="C9" s="77">
        <v>13052358</v>
      </c>
      <c r="D9" s="77">
        <v>12911817</v>
      </c>
      <c r="E9" s="77">
        <v>12888682</v>
      </c>
      <c r="F9" s="77">
        <v>13042628.695</v>
      </c>
    </row>
    <row r="10" spans="1:6" x14ac:dyDescent="0.25">
      <c r="A10" s="73" t="s">
        <v>139</v>
      </c>
      <c r="B10" s="77">
        <v>4310956</v>
      </c>
      <c r="C10" s="77">
        <v>4536054</v>
      </c>
      <c r="D10" s="77">
        <v>4488732</v>
      </c>
      <c r="E10" s="77">
        <v>3470301</v>
      </c>
      <c r="F10" s="77">
        <v>3566449.2096000002</v>
      </c>
    </row>
    <row r="11" spans="1:6" x14ac:dyDescent="0.25">
      <c r="A11" s="74" t="s">
        <v>182</v>
      </c>
      <c r="B11" s="78">
        <v>62900000</v>
      </c>
      <c r="C11" s="78">
        <v>62900000</v>
      </c>
      <c r="D11" s="78">
        <v>62900000</v>
      </c>
      <c r="E11" s="78">
        <v>62900000</v>
      </c>
      <c r="F11" s="78">
        <v>62900000</v>
      </c>
    </row>
    <row r="12" spans="1:6" x14ac:dyDescent="0.25">
      <c r="A12" s="73" t="s">
        <v>189</v>
      </c>
      <c r="B12" s="77" t="s">
        <v>4</v>
      </c>
      <c r="C12" s="77" t="s">
        <v>4</v>
      </c>
      <c r="D12" s="77" t="s">
        <v>4</v>
      </c>
      <c r="E12" s="77" t="s">
        <v>4</v>
      </c>
      <c r="F12" s="77" t="s">
        <v>4</v>
      </c>
    </row>
    <row r="13" spans="1:6" x14ac:dyDescent="0.25">
      <c r="A13" s="73" t="s">
        <v>139</v>
      </c>
      <c r="B13" s="77" t="s">
        <v>4</v>
      </c>
      <c r="C13" s="77" t="s">
        <v>4</v>
      </c>
      <c r="D13" s="77" t="s">
        <v>4</v>
      </c>
      <c r="E13" s="77" t="s">
        <v>4</v>
      </c>
      <c r="F13" s="77" t="s">
        <v>4</v>
      </c>
    </row>
    <row r="14" spans="1:6" x14ac:dyDescent="0.25">
      <c r="A14" s="74" t="s">
        <v>184</v>
      </c>
      <c r="B14" s="78">
        <v>8840000</v>
      </c>
      <c r="C14" s="78">
        <v>8840000</v>
      </c>
      <c r="D14" s="78">
        <v>8840000</v>
      </c>
      <c r="E14" s="78">
        <v>8840000</v>
      </c>
      <c r="F14" s="78">
        <v>8840000</v>
      </c>
    </row>
    <row r="15" spans="1:6" x14ac:dyDescent="0.25">
      <c r="A15" s="73" t="s">
        <v>189</v>
      </c>
      <c r="B15" s="77" t="s">
        <v>4</v>
      </c>
      <c r="C15" s="77" t="s">
        <v>4</v>
      </c>
      <c r="D15" s="77" t="s">
        <v>4</v>
      </c>
      <c r="E15" s="77" t="s">
        <v>4</v>
      </c>
      <c r="F15" s="77" t="s">
        <v>4</v>
      </c>
    </row>
    <row r="16" spans="1:6" x14ac:dyDescent="0.25">
      <c r="A16" s="73" t="s">
        <v>139</v>
      </c>
      <c r="B16" s="77" t="s">
        <v>4</v>
      </c>
      <c r="C16" s="77" t="s">
        <v>4</v>
      </c>
      <c r="D16" s="77" t="s">
        <v>4</v>
      </c>
      <c r="E16" s="77" t="s">
        <v>4</v>
      </c>
      <c r="F16" s="77" t="s">
        <v>4</v>
      </c>
    </row>
    <row r="17" spans="1:6" ht="25.5" x14ac:dyDescent="0.25">
      <c r="A17" s="74" t="s">
        <v>185</v>
      </c>
      <c r="B17" s="78">
        <v>3400000</v>
      </c>
      <c r="C17" s="78">
        <v>3400000</v>
      </c>
      <c r="D17" s="78">
        <v>3400000</v>
      </c>
      <c r="E17" s="78">
        <v>3400000</v>
      </c>
      <c r="F17" s="78">
        <v>3400000</v>
      </c>
    </row>
    <row r="18" spans="1:6" x14ac:dyDescent="0.25">
      <c r="A18" s="73" t="s">
        <v>189</v>
      </c>
      <c r="B18" s="77" t="s">
        <v>4</v>
      </c>
      <c r="C18" s="77" t="s">
        <v>4</v>
      </c>
      <c r="D18" s="77" t="s">
        <v>4</v>
      </c>
      <c r="E18" s="77" t="s">
        <v>4</v>
      </c>
      <c r="F18" s="77" t="s">
        <v>4</v>
      </c>
    </row>
    <row r="19" spans="1:6" x14ac:dyDescent="0.25">
      <c r="A19" s="73" t="s">
        <v>139</v>
      </c>
      <c r="B19" s="77" t="s">
        <v>4</v>
      </c>
      <c r="C19" s="77" t="s">
        <v>4</v>
      </c>
      <c r="D19" s="77" t="s">
        <v>4</v>
      </c>
      <c r="E19" s="77" t="s">
        <v>4</v>
      </c>
      <c r="F19" s="77" t="s">
        <v>4</v>
      </c>
    </row>
    <row r="20" spans="1:6" x14ac:dyDescent="0.25">
      <c r="A20" s="74" t="s">
        <v>8</v>
      </c>
      <c r="B20" s="78">
        <v>806016962</v>
      </c>
      <c r="C20" s="78">
        <v>812075168</v>
      </c>
      <c r="D20" s="78">
        <v>805625051</v>
      </c>
      <c r="E20" s="78">
        <v>784799088</v>
      </c>
      <c r="F20" s="78">
        <v>812180409.05869997</v>
      </c>
    </row>
    <row r="21" spans="1:6" x14ac:dyDescent="0.25">
      <c r="A21" s="89"/>
      <c r="B21" s="90"/>
      <c r="C21" s="90"/>
      <c r="D21" s="90"/>
      <c r="E21" s="90"/>
      <c r="F21" s="91"/>
    </row>
    <row r="22" spans="1:6" ht="104.25" customHeight="1" x14ac:dyDescent="0.25">
      <c r="A22" s="88" t="s">
        <v>190</v>
      </c>
      <c r="B22" s="88"/>
      <c r="C22" s="88"/>
      <c r="D22" s="88"/>
      <c r="E22" s="88"/>
      <c r="F22" s="88"/>
    </row>
    <row r="23" spans="1:6" ht="15.95" customHeight="1" x14ac:dyDescent="0.25">
      <c r="A23" s="88" t="s">
        <v>13</v>
      </c>
      <c r="B23" s="88"/>
      <c r="C23" s="88"/>
      <c r="D23" s="88"/>
      <c r="E23" s="88"/>
      <c r="F23" s="88"/>
    </row>
    <row r="24" spans="1:6" ht="15.95" customHeight="1" x14ac:dyDescent="0.25">
      <c r="A24" s="88" t="s">
        <v>14</v>
      </c>
      <c r="B24" s="88"/>
      <c r="C24" s="88"/>
      <c r="D24" s="88"/>
      <c r="E24" s="88"/>
      <c r="F24" s="88"/>
    </row>
    <row r="25" spans="1:6" ht="15.95" customHeight="1" x14ac:dyDescent="0.25">
      <c r="A25" s="88" t="s">
        <v>11</v>
      </c>
      <c r="B25" s="88"/>
      <c r="C25" s="88"/>
      <c r="D25" s="88"/>
      <c r="E25" s="88"/>
      <c r="F25" s="88"/>
    </row>
    <row r="26" spans="1:6" ht="15.95" customHeight="1" x14ac:dyDescent="0.25">
      <c r="A26" s="88" t="s">
        <v>187</v>
      </c>
      <c r="B26" s="88"/>
      <c r="C26" s="88"/>
      <c r="D26" s="88"/>
      <c r="E26" s="88"/>
      <c r="F26" s="88"/>
    </row>
    <row r="27" spans="1:6" ht="32.2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J5" sqref="A1:J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8" t="s">
        <v>101</v>
      </c>
      <c r="B2" s="61">
        <v>9</v>
      </c>
      <c r="C2" s="61">
        <v>8</v>
      </c>
      <c r="D2" s="61">
        <v>32</v>
      </c>
      <c r="E2" s="61">
        <v>64</v>
      </c>
      <c r="F2" s="61">
        <v>71</v>
      </c>
      <c r="G2" s="61">
        <v>56</v>
      </c>
      <c r="H2" s="61">
        <v>49</v>
      </c>
      <c r="I2" s="61">
        <v>6</v>
      </c>
      <c r="J2" s="61">
        <v>295</v>
      </c>
    </row>
    <row r="3" spans="1:10" x14ac:dyDescent="0.25">
      <c r="A3" s="18" t="s">
        <v>102</v>
      </c>
      <c r="B3" s="61">
        <v>2</v>
      </c>
      <c r="C3" s="61">
        <v>0</v>
      </c>
      <c r="D3" s="61">
        <v>0</v>
      </c>
      <c r="E3" s="61">
        <v>0</v>
      </c>
      <c r="F3" s="61">
        <v>14</v>
      </c>
      <c r="G3" s="61">
        <v>4</v>
      </c>
      <c r="H3" s="61">
        <v>3</v>
      </c>
      <c r="I3" s="61">
        <v>0</v>
      </c>
      <c r="J3" s="61">
        <v>23</v>
      </c>
    </row>
    <row r="4" spans="1:10" x14ac:dyDescent="0.25">
      <c r="A4" s="17" t="s">
        <v>103</v>
      </c>
      <c r="B4" s="61">
        <v>11</v>
      </c>
      <c r="C4" s="61">
        <v>3</v>
      </c>
      <c r="D4" s="61">
        <v>46</v>
      </c>
      <c r="E4" s="61">
        <v>40</v>
      </c>
      <c r="F4" s="61">
        <v>47</v>
      </c>
      <c r="G4" s="61">
        <v>30</v>
      </c>
      <c r="H4" s="61">
        <v>11</v>
      </c>
      <c r="I4" s="61">
        <v>0</v>
      </c>
      <c r="J4" s="61">
        <v>188</v>
      </c>
    </row>
    <row r="5" spans="1:10" x14ac:dyDescent="0.25">
      <c r="A5" s="22" t="s">
        <v>8</v>
      </c>
      <c r="B5" s="80">
        <f>SUM(B2:B4)</f>
        <v>22</v>
      </c>
      <c r="C5" s="80">
        <f t="shared" ref="C5:I5" si="0">SUM(C2:C4)</f>
        <v>11</v>
      </c>
      <c r="D5" s="80">
        <f t="shared" si="0"/>
        <v>78</v>
      </c>
      <c r="E5" s="80">
        <f t="shared" si="0"/>
        <v>104</v>
      </c>
      <c r="F5" s="80">
        <f t="shared" si="0"/>
        <v>132</v>
      </c>
      <c r="G5" s="80">
        <f t="shared" si="0"/>
        <v>90</v>
      </c>
      <c r="H5" s="80">
        <f t="shared" si="0"/>
        <v>63</v>
      </c>
      <c r="I5" s="80">
        <f t="shared" si="0"/>
        <v>6</v>
      </c>
      <c r="J5" s="80">
        <f>SUM(J2:J4)</f>
        <v>506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05" t="s">
        <v>75</v>
      </c>
      <c r="C1" s="105"/>
      <c r="D1" s="108" t="s">
        <v>76</v>
      </c>
      <c r="E1" s="108"/>
    </row>
    <row r="2" spans="1:5" x14ac:dyDescent="0.25">
      <c r="A2" s="45" t="s">
        <v>63</v>
      </c>
      <c r="B2" s="45" t="s">
        <v>64</v>
      </c>
      <c r="C2" s="45" t="s">
        <v>1</v>
      </c>
      <c r="D2" s="45" t="s">
        <v>3</v>
      </c>
      <c r="E2" s="45" t="s">
        <v>1</v>
      </c>
    </row>
    <row r="3" spans="1:5" x14ac:dyDescent="0.25">
      <c r="A3" s="18" t="s">
        <v>101</v>
      </c>
      <c r="B3" s="64">
        <v>0</v>
      </c>
      <c r="C3" s="64">
        <v>428</v>
      </c>
      <c r="D3" s="63">
        <v>0</v>
      </c>
      <c r="E3" s="63">
        <v>162</v>
      </c>
    </row>
    <row r="4" spans="1:5" x14ac:dyDescent="0.25">
      <c r="A4" s="18" t="s">
        <v>102</v>
      </c>
      <c r="B4" s="64">
        <v>0</v>
      </c>
      <c r="C4" s="64">
        <v>21</v>
      </c>
      <c r="D4" s="63">
        <v>0</v>
      </c>
      <c r="E4" s="63">
        <v>25</v>
      </c>
    </row>
    <row r="5" spans="1:5" x14ac:dyDescent="0.25">
      <c r="A5" s="17" t="s">
        <v>103</v>
      </c>
      <c r="B5" s="65">
        <v>0</v>
      </c>
      <c r="C5" s="65">
        <v>235</v>
      </c>
      <c r="D5" s="63">
        <v>0</v>
      </c>
      <c r="E5" s="63">
        <v>141</v>
      </c>
    </row>
    <row r="6" spans="1:5" x14ac:dyDescent="0.25">
      <c r="A6" s="22" t="s">
        <v>8</v>
      </c>
      <c r="B6" s="68" t="s">
        <v>203</v>
      </c>
      <c r="C6" s="68">
        <f>SUM(C3:C5)</f>
        <v>684</v>
      </c>
      <c r="D6" s="68">
        <f t="shared" ref="D6:E6" si="0">SUM(D3:D5)</f>
        <v>0</v>
      </c>
      <c r="E6" s="68">
        <f t="shared" si="0"/>
        <v>328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 sqref="F1"/>
    </sheetView>
  </sheetViews>
  <sheetFormatPr defaultRowHeight="15" x14ac:dyDescent="0.25"/>
  <cols>
    <col min="1" max="1" width="24.7109375" customWidth="1"/>
    <col min="2" max="4" width="14.7109375" customWidth="1"/>
  </cols>
  <sheetData>
    <row r="1" spans="1:4" ht="73.5" customHeight="1" x14ac:dyDescent="0.25">
      <c r="A1" s="109" t="s">
        <v>211</v>
      </c>
      <c r="B1" s="109"/>
      <c r="C1" s="109"/>
      <c r="D1" s="109"/>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x14ac:dyDescent="0.25">
      <c r="A2" s="26" t="s">
        <v>125</v>
      </c>
      <c r="B2" s="63">
        <v>0</v>
      </c>
      <c r="C2" s="61">
        <v>34932</v>
      </c>
      <c r="D2" s="61">
        <v>34932</v>
      </c>
    </row>
    <row r="3" spans="1:4" x14ac:dyDescent="0.25">
      <c r="A3" s="26" t="s">
        <v>126</v>
      </c>
      <c r="B3" s="63">
        <v>0</v>
      </c>
      <c r="C3" s="61">
        <v>452</v>
      </c>
      <c r="D3" s="61">
        <v>452</v>
      </c>
    </row>
    <row r="4" spans="1:4" x14ac:dyDescent="0.25">
      <c r="A4" s="26" t="s">
        <v>127</v>
      </c>
      <c r="B4" s="63">
        <v>0</v>
      </c>
      <c r="C4" s="61">
        <v>9175</v>
      </c>
      <c r="D4" s="61">
        <v>9175</v>
      </c>
    </row>
    <row r="5" spans="1:4" ht="15.75" customHeight="1" x14ac:dyDescent="0.25">
      <c r="A5" s="22" t="s">
        <v>8</v>
      </c>
      <c r="B5" s="63" t="s">
        <v>201</v>
      </c>
      <c r="C5" s="58">
        <f>SUM(C2:C4)</f>
        <v>44559</v>
      </c>
      <c r="D5" s="58">
        <f>SUM(D2:D4)</f>
        <v>44559</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2" sqref="A1: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5" t="s">
        <v>63</v>
      </c>
      <c r="B1" s="42" t="s">
        <v>68</v>
      </c>
      <c r="C1" s="42" t="s">
        <v>25</v>
      </c>
      <c r="D1" s="42" t="s">
        <v>23</v>
      </c>
      <c r="E1" s="42" t="s">
        <v>24</v>
      </c>
      <c r="F1" s="42" t="s">
        <v>69</v>
      </c>
      <c r="G1" s="42" t="s">
        <v>26</v>
      </c>
      <c r="H1" s="42" t="s">
        <v>70</v>
      </c>
      <c r="I1" s="42" t="s">
        <v>8</v>
      </c>
    </row>
    <row r="2" spans="1:9" ht="15.75" thickBot="1" x14ac:dyDescent="0.3">
      <c r="A2" s="27" t="s">
        <v>128</v>
      </c>
      <c r="B2" s="28">
        <v>14175</v>
      </c>
      <c r="C2" s="28">
        <v>9606</v>
      </c>
      <c r="D2" s="28">
        <v>2466</v>
      </c>
      <c r="E2" s="28">
        <v>8442</v>
      </c>
      <c r="F2" s="28">
        <v>1170</v>
      </c>
      <c r="G2" s="28">
        <v>3767</v>
      </c>
      <c r="H2" s="28">
        <v>4934</v>
      </c>
      <c r="I2" s="29">
        <v>44560</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2" sqref="A1:J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5" t="s">
        <v>63</v>
      </c>
      <c r="B1" s="42" t="s">
        <v>72</v>
      </c>
      <c r="C1" s="42" t="s">
        <v>27</v>
      </c>
      <c r="D1" s="42" t="s">
        <v>28</v>
      </c>
      <c r="E1" s="42" t="s">
        <v>29</v>
      </c>
      <c r="F1" s="42" t="s">
        <v>30</v>
      </c>
      <c r="G1" s="7" t="s">
        <v>31</v>
      </c>
      <c r="H1" s="8" t="s">
        <v>73</v>
      </c>
      <c r="I1" s="8" t="s">
        <v>74</v>
      </c>
      <c r="J1" s="8" t="s">
        <v>8</v>
      </c>
    </row>
    <row r="2" spans="1:10" ht="15.75" thickBot="1" x14ac:dyDescent="0.3">
      <c r="A2" s="30" t="s">
        <v>129</v>
      </c>
      <c r="B2" s="31">
        <v>2572</v>
      </c>
      <c r="C2" s="31">
        <v>2318</v>
      </c>
      <c r="D2" s="31">
        <v>7156</v>
      </c>
      <c r="E2" s="31">
        <v>8653</v>
      </c>
      <c r="F2" s="31">
        <v>13096</v>
      </c>
      <c r="G2" s="31">
        <v>5171</v>
      </c>
      <c r="H2" s="31">
        <v>5190</v>
      </c>
      <c r="I2" s="31">
        <v>403</v>
      </c>
      <c r="J2" s="32">
        <v>44559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05" t="s">
        <v>75</v>
      </c>
      <c r="C1" s="105"/>
      <c r="D1" s="108" t="s">
        <v>76</v>
      </c>
      <c r="E1" s="108"/>
    </row>
    <row r="2" spans="1:5" x14ac:dyDescent="0.25">
      <c r="A2" s="45" t="s">
        <v>63</v>
      </c>
      <c r="B2" s="45" t="s">
        <v>64</v>
      </c>
      <c r="C2" s="45" t="s">
        <v>1</v>
      </c>
      <c r="D2" s="45" t="s">
        <v>3</v>
      </c>
      <c r="E2" s="45" t="s">
        <v>1</v>
      </c>
    </row>
    <row r="3" spans="1:5" x14ac:dyDescent="0.25">
      <c r="A3" s="26" t="s">
        <v>101</v>
      </c>
      <c r="B3" s="64">
        <v>0</v>
      </c>
      <c r="C3" s="64">
        <v>44785</v>
      </c>
      <c r="D3" s="64">
        <v>0</v>
      </c>
      <c r="E3" s="64">
        <v>25079</v>
      </c>
    </row>
    <row r="4" spans="1:5" x14ac:dyDescent="0.25">
      <c r="A4" s="26" t="s">
        <v>102</v>
      </c>
      <c r="B4" s="64">
        <v>0</v>
      </c>
      <c r="C4" s="64">
        <v>447</v>
      </c>
      <c r="D4" s="64">
        <v>0</v>
      </c>
      <c r="E4" s="64">
        <v>457</v>
      </c>
    </row>
    <row r="5" spans="1:5" x14ac:dyDescent="0.25">
      <c r="A5" s="26" t="s">
        <v>103</v>
      </c>
      <c r="B5" s="64">
        <v>0</v>
      </c>
      <c r="C5" s="64">
        <v>12638</v>
      </c>
      <c r="D5" s="64">
        <v>0</v>
      </c>
      <c r="E5" s="64">
        <v>5713</v>
      </c>
    </row>
    <row r="6" spans="1:5" x14ac:dyDescent="0.25">
      <c r="A6" s="22" t="s">
        <v>8</v>
      </c>
      <c r="B6" s="68" t="s">
        <v>203</v>
      </c>
      <c r="C6" s="68">
        <f>SUM(C3:C5)</f>
        <v>57870</v>
      </c>
      <c r="D6" s="68">
        <f t="shared" ref="D6:E6" si="0">SUM(D3:D5)</f>
        <v>0</v>
      </c>
      <c r="E6" s="68">
        <f t="shared" si="0"/>
        <v>31249</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 sqref="F1"/>
    </sheetView>
  </sheetViews>
  <sheetFormatPr defaultRowHeight="15" x14ac:dyDescent="0.25"/>
  <cols>
    <col min="1" max="1" width="24.7109375" customWidth="1"/>
    <col min="2" max="4" width="14.7109375" customWidth="1"/>
  </cols>
  <sheetData>
    <row r="1" spans="1:4" ht="87.75" customHeight="1" x14ac:dyDescent="0.25">
      <c r="A1" s="100" t="s">
        <v>214</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15" sqref="C15"/>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47" t="s">
        <v>134</v>
      </c>
      <c r="B1" s="42" t="s">
        <v>135</v>
      </c>
      <c r="C1" s="42" t="s">
        <v>1</v>
      </c>
      <c r="D1" s="42" t="s">
        <v>8</v>
      </c>
    </row>
    <row r="2" spans="1:4" x14ac:dyDescent="0.25">
      <c r="A2" s="10" t="s">
        <v>33</v>
      </c>
      <c r="B2" s="70">
        <f>SUM(B3:B4)</f>
        <v>0</v>
      </c>
      <c r="C2" s="70">
        <f>SUM(C3:C4)</f>
        <v>943970</v>
      </c>
      <c r="D2" s="70">
        <f>SUM(B2:C2)</f>
        <v>943970</v>
      </c>
    </row>
    <row r="3" spans="1:4" x14ac:dyDescent="0.25">
      <c r="A3" s="11" t="s">
        <v>137</v>
      </c>
      <c r="B3" s="63">
        <v>0</v>
      </c>
      <c r="C3" s="63">
        <v>452124</v>
      </c>
      <c r="D3" s="63">
        <v>452124</v>
      </c>
    </row>
    <row r="4" spans="1:4" x14ac:dyDescent="0.25">
      <c r="A4" s="11" t="s">
        <v>142</v>
      </c>
      <c r="B4" s="63">
        <v>0</v>
      </c>
      <c r="C4" s="63">
        <v>491846</v>
      </c>
      <c r="D4" s="63">
        <v>491846</v>
      </c>
    </row>
    <row r="5" spans="1:4" x14ac:dyDescent="0.25">
      <c r="A5" s="11" t="s">
        <v>139</v>
      </c>
      <c r="B5" s="63" t="s">
        <v>201</v>
      </c>
      <c r="C5" s="63" t="s">
        <v>201</v>
      </c>
      <c r="D5" s="63">
        <f t="shared" ref="D5" si="0">SUM(B5:C5)</f>
        <v>0</v>
      </c>
    </row>
    <row r="6" spans="1:4" x14ac:dyDescent="0.25">
      <c r="A6" s="10" t="s">
        <v>35</v>
      </c>
      <c r="B6" s="70">
        <f>SUM(B7:B10)</f>
        <v>2163050</v>
      </c>
      <c r="C6" s="70">
        <f>SUM(C7:C10)</f>
        <v>4614713</v>
      </c>
      <c r="D6" s="70">
        <f>SUM(B6:C6)</f>
        <v>6777763</v>
      </c>
    </row>
    <row r="7" spans="1:4" x14ac:dyDescent="0.25">
      <c r="A7" s="11" t="s">
        <v>136</v>
      </c>
      <c r="B7" s="63">
        <v>0</v>
      </c>
      <c r="C7" s="63">
        <v>104336</v>
      </c>
      <c r="D7" s="63">
        <v>104336</v>
      </c>
    </row>
    <row r="8" spans="1:4" x14ac:dyDescent="0.25">
      <c r="A8" s="11" t="s">
        <v>137</v>
      </c>
      <c r="B8" s="63">
        <v>951792</v>
      </c>
      <c r="C8" s="63">
        <v>2161624</v>
      </c>
      <c r="D8" s="63">
        <v>3113416</v>
      </c>
    </row>
    <row r="9" spans="1:4" x14ac:dyDescent="0.25">
      <c r="A9" s="11" t="s">
        <v>138</v>
      </c>
      <c r="B9" s="63">
        <v>1198581</v>
      </c>
      <c r="C9" s="63">
        <v>2134517</v>
      </c>
      <c r="D9" s="63">
        <v>3333098</v>
      </c>
    </row>
    <row r="10" spans="1:4" x14ac:dyDescent="0.25">
      <c r="A10" s="11" t="s">
        <v>139</v>
      </c>
      <c r="B10" s="63">
        <v>12677</v>
      </c>
      <c r="C10" s="63">
        <v>214236</v>
      </c>
      <c r="D10" s="63">
        <v>226913</v>
      </c>
    </row>
    <row r="11" spans="1:4" x14ac:dyDescent="0.25">
      <c r="A11" s="10" t="s">
        <v>36</v>
      </c>
      <c r="B11" s="70">
        <f>SUM(B12:B13)</f>
        <v>0</v>
      </c>
      <c r="C11" s="70">
        <f>SUM(C12:C13)</f>
        <v>582806</v>
      </c>
      <c r="D11" s="70">
        <f>SUM(B11:C11)</f>
        <v>582806</v>
      </c>
    </row>
    <row r="12" spans="1:4" ht="15.75" customHeight="1" x14ac:dyDescent="0.25">
      <c r="A12" s="11" t="s">
        <v>145</v>
      </c>
      <c r="B12" s="63">
        <v>0</v>
      </c>
      <c r="C12" s="63">
        <v>47570</v>
      </c>
      <c r="D12" s="63">
        <v>47459</v>
      </c>
    </row>
    <row r="13" spans="1:4" x14ac:dyDescent="0.25">
      <c r="A13" s="11" t="s">
        <v>140</v>
      </c>
      <c r="B13" s="63">
        <v>0</v>
      </c>
      <c r="C13" s="63">
        <v>535236</v>
      </c>
      <c r="D13" s="63">
        <v>535236</v>
      </c>
    </row>
    <row r="14" spans="1:4" x14ac:dyDescent="0.25">
      <c r="A14" s="10" t="s">
        <v>8</v>
      </c>
      <c r="B14" s="70">
        <f>SUM(B11,B6,B2)</f>
        <v>2163050</v>
      </c>
      <c r="C14" s="70">
        <f>SUM(C11,C6,C2)</f>
        <v>6141489</v>
      </c>
      <c r="D14" s="70">
        <f>SUM(B14:C14)</f>
        <v>8304539</v>
      </c>
    </row>
    <row r="15" spans="1:4" ht="66.75" customHeight="1" x14ac:dyDescent="0.25"/>
    <row r="16" spans="1:4" ht="15.95" customHeight="1" x14ac:dyDescent="0.25"/>
    <row r="17" ht="15.95" customHeight="1" x14ac:dyDescent="0.25"/>
    <row r="18"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13" sqref="A1:E13"/>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42" t="s">
        <v>134</v>
      </c>
      <c r="B1" s="42" t="s">
        <v>208</v>
      </c>
      <c r="C1" s="42" t="s">
        <v>39</v>
      </c>
      <c r="D1" s="42" t="s">
        <v>36</v>
      </c>
      <c r="E1" s="42" t="s">
        <v>8</v>
      </c>
    </row>
    <row r="2" spans="1:5" x14ac:dyDescent="0.25">
      <c r="A2" s="10" t="s">
        <v>33</v>
      </c>
      <c r="B2" s="70">
        <f>SUM(B3:B5)</f>
        <v>43362</v>
      </c>
      <c r="C2" s="70">
        <f t="shared" ref="C2:D2" si="0">SUM(C3:C5)</f>
        <v>442537</v>
      </c>
      <c r="D2" s="70">
        <f t="shared" si="0"/>
        <v>458072</v>
      </c>
      <c r="E2" s="70">
        <f>SUM(B2:D2)</f>
        <v>943971</v>
      </c>
    </row>
    <row r="3" spans="1:5" x14ac:dyDescent="0.25">
      <c r="A3" s="11" t="s">
        <v>137</v>
      </c>
      <c r="B3" s="63" t="s">
        <v>203</v>
      </c>
      <c r="C3" s="63" t="s">
        <v>203</v>
      </c>
      <c r="D3" s="63">
        <v>452124</v>
      </c>
      <c r="E3" s="63">
        <f>SUM(B3:D3)</f>
        <v>452124</v>
      </c>
    </row>
    <row r="4" spans="1:5" x14ac:dyDescent="0.25">
      <c r="A4" s="11" t="s">
        <v>142</v>
      </c>
      <c r="B4" s="61">
        <v>43362</v>
      </c>
      <c r="C4" s="61">
        <v>442537</v>
      </c>
      <c r="D4" s="61">
        <v>5948</v>
      </c>
      <c r="E4" s="63">
        <f t="shared" ref="E4:E5" si="1">SUM(B4:D4)</f>
        <v>491847</v>
      </c>
    </row>
    <row r="5" spans="1:5" x14ac:dyDescent="0.25">
      <c r="A5" s="11" t="s">
        <v>139</v>
      </c>
      <c r="B5" s="63" t="s">
        <v>203</v>
      </c>
      <c r="C5" s="63" t="s">
        <v>203</v>
      </c>
      <c r="D5" s="63" t="s">
        <v>203</v>
      </c>
      <c r="E5" s="63">
        <f t="shared" si="1"/>
        <v>0</v>
      </c>
    </row>
    <row r="6" spans="1:5" x14ac:dyDescent="0.25">
      <c r="A6" s="10" t="s">
        <v>35</v>
      </c>
      <c r="B6" s="70">
        <f>SUM(B7:B10)</f>
        <v>621659</v>
      </c>
      <c r="C6" s="70">
        <f t="shared" ref="C6:D6" si="2">SUM(C7:C10)</f>
        <v>2603330</v>
      </c>
      <c r="D6" s="70">
        <f t="shared" si="2"/>
        <v>3552774</v>
      </c>
      <c r="E6" s="70">
        <f>SUM(B6:D6)</f>
        <v>6777763</v>
      </c>
    </row>
    <row r="7" spans="1:5" x14ac:dyDescent="0.25">
      <c r="A7" s="11" t="s">
        <v>136</v>
      </c>
      <c r="B7" s="63" t="s">
        <v>203</v>
      </c>
      <c r="C7" s="63" t="s">
        <v>203</v>
      </c>
      <c r="D7" s="63">
        <v>104336</v>
      </c>
      <c r="E7" s="63">
        <f t="shared" ref="E7:E10" si="3">SUM(B7:D7)</f>
        <v>104336</v>
      </c>
    </row>
    <row r="8" spans="1:5" x14ac:dyDescent="0.25">
      <c r="A8" s="11" t="s">
        <v>137</v>
      </c>
      <c r="B8" s="63" t="s">
        <v>203</v>
      </c>
      <c r="C8" s="63" t="s">
        <v>203</v>
      </c>
      <c r="D8" s="63">
        <v>3113416</v>
      </c>
      <c r="E8" s="63">
        <f t="shared" si="3"/>
        <v>3113416</v>
      </c>
    </row>
    <row r="9" spans="1:5" x14ac:dyDescent="0.25">
      <c r="A9" s="11" t="s">
        <v>138</v>
      </c>
      <c r="B9" s="63">
        <v>621659</v>
      </c>
      <c r="C9" s="63">
        <v>2603330</v>
      </c>
      <c r="D9" s="63">
        <v>108109</v>
      </c>
      <c r="E9" s="63">
        <f t="shared" si="3"/>
        <v>3333098</v>
      </c>
    </row>
    <row r="10" spans="1:5" x14ac:dyDescent="0.25">
      <c r="A10" s="11" t="s">
        <v>139</v>
      </c>
      <c r="B10" s="70" t="s">
        <v>203</v>
      </c>
      <c r="C10" s="63" t="s">
        <v>203</v>
      </c>
      <c r="D10" s="63">
        <v>226913</v>
      </c>
      <c r="E10" s="63">
        <f t="shared" si="3"/>
        <v>226913</v>
      </c>
    </row>
    <row r="11" spans="1:5" x14ac:dyDescent="0.25">
      <c r="A11" s="10" t="s">
        <v>66</v>
      </c>
      <c r="B11" s="70" t="s">
        <v>203</v>
      </c>
      <c r="C11" s="70" t="s">
        <v>203</v>
      </c>
      <c r="D11" s="51">
        <v>582806</v>
      </c>
      <c r="E11" s="70">
        <f>SUM(B11:D11)</f>
        <v>582806</v>
      </c>
    </row>
    <row r="12" spans="1:5" x14ac:dyDescent="0.25">
      <c r="A12" s="4" t="s">
        <v>8</v>
      </c>
      <c r="B12" s="70">
        <f>SUM(B11,B6,B2)</f>
        <v>665021</v>
      </c>
      <c r="C12" s="70">
        <f t="shared" ref="C12:E12" si="4">SUM(C11,C6,C2)</f>
        <v>3045867</v>
      </c>
      <c r="D12" s="70">
        <f t="shared" si="4"/>
        <v>4593652</v>
      </c>
      <c r="E12" s="70">
        <f t="shared" si="4"/>
        <v>8304540</v>
      </c>
    </row>
    <row r="13" spans="1:5" ht="15" customHeight="1" x14ac:dyDescent="0.25">
      <c r="A13" s="110" t="s">
        <v>143</v>
      </c>
      <c r="B13" s="111"/>
      <c r="C13" s="111"/>
      <c r="D13" s="111"/>
      <c r="E13" s="112"/>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1" sqref="J21"/>
    </sheetView>
  </sheetViews>
  <sheetFormatPr defaultRowHeight="15" x14ac:dyDescent="0.25"/>
  <cols>
    <col min="1" max="1" width="20.7109375" style="39" customWidth="1"/>
    <col min="2" max="2" width="12" style="39" customWidth="1"/>
    <col min="3" max="4" width="11.7109375" style="39" customWidth="1"/>
    <col min="5" max="5" width="12.5703125" style="39" customWidth="1"/>
    <col min="6" max="6" width="12.28515625" style="39" customWidth="1"/>
    <col min="7" max="16384" width="9.140625" style="39"/>
  </cols>
  <sheetData>
    <row r="1" spans="1:6" s="38" customFormat="1" ht="20.25" customHeight="1" x14ac:dyDescent="0.2">
      <c r="A1" s="72"/>
      <c r="B1" s="79" t="s">
        <v>197</v>
      </c>
      <c r="C1" s="79" t="s">
        <v>198</v>
      </c>
      <c r="D1" s="79" t="s">
        <v>199</v>
      </c>
      <c r="E1" s="79" t="s">
        <v>200</v>
      </c>
      <c r="F1" s="79" t="s">
        <v>206</v>
      </c>
    </row>
    <row r="2" spans="1:6" s="38" customFormat="1" ht="12.75" x14ac:dyDescent="0.2">
      <c r="A2" s="71" t="s">
        <v>52</v>
      </c>
      <c r="B2" s="55">
        <v>10717</v>
      </c>
      <c r="C2" s="55">
        <v>29110</v>
      </c>
      <c r="D2" s="55">
        <v>22666</v>
      </c>
      <c r="E2" s="55">
        <v>21259</v>
      </c>
      <c r="F2" s="55">
        <v>17133.5</v>
      </c>
    </row>
    <row r="3" spans="1:6" s="38" customFormat="1" ht="12.75" x14ac:dyDescent="0.2">
      <c r="A3" s="73" t="s">
        <v>178</v>
      </c>
      <c r="B3" s="53">
        <v>7228</v>
      </c>
      <c r="C3" s="53">
        <v>19903</v>
      </c>
      <c r="D3" s="53">
        <v>14178</v>
      </c>
      <c r="E3" s="53">
        <v>14647</v>
      </c>
      <c r="F3" s="53">
        <v>13755.5</v>
      </c>
    </row>
    <row r="4" spans="1:6" s="38" customFormat="1" ht="12.75" x14ac:dyDescent="0.2">
      <c r="A4" s="73" t="s">
        <v>179</v>
      </c>
      <c r="B4" s="53">
        <v>3489</v>
      </c>
      <c r="C4" s="53">
        <v>9207</v>
      </c>
      <c r="D4" s="53">
        <v>8488</v>
      </c>
      <c r="E4" s="53">
        <v>6612</v>
      </c>
      <c r="F4" s="53">
        <v>3378</v>
      </c>
    </row>
    <row r="5" spans="1:6" s="38" customFormat="1" ht="12.75" x14ac:dyDescent="0.2">
      <c r="A5" s="52" t="s">
        <v>2</v>
      </c>
      <c r="B5" s="55">
        <v>447</v>
      </c>
      <c r="C5" s="55">
        <v>1357</v>
      </c>
      <c r="D5" s="55">
        <v>1482</v>
      </c>
      <c r="E5" s="55">
        <v>1588</v>
      </c>
      <c r="F5" s="55">
        <v>506</v>
      </c>
    </row>
    <row r="6" spans="1:6" s="38" customFormat="1" ht="12.75" x14ac:dyDescent="0.2">
      <c r="A6" s="73" t="s">
        <v>180</v>
      </c>
      <c r="B6" s="54" t="s">
        <v>181</v>
      </c>
      <c r="C6" s="54" t="s">
        <v>181</v>
      </c>
      <c r="D6" s="54" t="s">
        <v>181</v>
      </c>
      <c r="E6" s="54" t="s">
        <v>181</v>
      </c>
      <c r="F6" s="54" t="s">
        <v>181</v>
      </c>
    </row>
    <row r="7" spans="1:6" s="38" customFormat="1" ht="12.75" x14ac:dyDescent="0.2">
      <c r="A7" s="73" t="s">
        <v>179</v>
      </c>
      <c r="B7" s="53">
        <v>447</v>
      </c>
      <c r="C7" s="53">
        <v>1357</v>
      </c>
      <c r="D7" s="53">
        <v>1482</v>
      </c>
      <c r="E7" s="53">
        <v>1588</v>
      </c>
      <c r="F7" s="53">
        <v>506</v>
      </c>
    </row>
    <row r="8" spans="1:6" s="38" customFormat="1" ht="12.75" x14ac:dyDescent="0.2">
      <c r="A8" s="52" t="s">
        <v>5</v>
      </c>
      <c r="B8" s="55">
        <v>3358</v>
      </c>
      <c r="C8" s="55">
        <v>6800</v>
      </c>
      <c r="D8" s="55">
        <v>6809</v>
      </c>
      <c r="E8" s="55">
        <v>7433</v>
      </c>
      <c r="F8" s="55">
        <v>11901.5</v>
      </c>
    </row>
    <row r="9" spans="1:6" s="38" customFormat="1" ht="12.75" x14ac:dyDescent="0.2">
      <c r="A9" s="73" t="s">
        <v>180</v>
      </c>
      <c r="B9" s="53">
        <v>1740</v>
      </c>
      <c r="C9" s="53">
        <v>4946</v>
      </c>
      <c r="D9" s="53">
        <v>4891</v>
      </c>
      <c r="E9" s="53">
        <v>6657</v>
      </c>
      <c r="F9" s="53">
        <v>10550.5</v>
      </c>
    </row>
    <row r="10" spans="1:6" s="38" customFormat="1" ht="12.75" x14ac:dyDescent="0.2">
      <c r="A10" s="73" t="s">
        <v>179</v>
      </c>
      <c r="B10" s="53">
        <v>1618</v>
      </c>
      <c r="C10" s="53">
        <v>1854</v>
      </c>
      <c r="D10" s="53">
        <v>1918</v>
      </c>
      <c r="E10" s="53">
        <v>776</v>
      </c>
      <c r="F10" s="53">
        <v>1351</v>
      </c>
    </row>
    <row r="11" spans="1:6" s="38" customFormat="1" ht="12.75" x14ac:dyDescent="0.2">
      <c r="A11" s="74" t="s">
        <v>191</v>
      </c>
      <c r="B11" s="53" t="s">
        <v>4</v>
      </c>
      <c r="C11" s="53" t="s">
        <v>4</v>
      </c>
      <c r="D11" s="53" t="s">
        <v>4</v>
      </c>
      <c r="E11" s="53" t="s">
        <v>4</v>
      </c>
      <c r="F11" s="53" t="s">
        <v>4</v>
      </c>
    </row>
    <row r="12" spans="1:6" s="38" customFormat="1" ht="12.75" x14ac:dyDescent="0.2">
      <c r="A12" s="73" t="s">
        <v>180</v>
      </c>
      <c r="B12" s="77" t="s">
        <v>4</v>
      </c>
      <c r="C12" s="77" t="s">
        <v>4</v>
      </c>
      <c r="D12" s="77" t="s">
        <v>4</v>
      </c>
      <c r="E12" s="77" t="s">
        <v>4</v>
      </c>
      <c r="F12" s="77" t="s">
        <v>4</v>
      </c>
    </row>
    <row r="13" spans="1:6" s="38" customFormat="1" ht="12.75" x14ac:dyDescent="0.2">
      <c r="A13" s="73" t="s">
        <v>179</v>
      </c>
      <c r="B13" s="77" t="s">
        <v>4</v>
      </c>
      <c r="C13" s="77" t="s">
        <v>4</v>
      </c>
      <c r="D13" s="77" t="s">
        <v>4</v>
      </c>
      <c r="E13" s="77" t="s">
        <v>4</v>
      </c>
      <c r="F13" s="77" t="s">
        <v>4</v>
      </c>
    </row>
    <row r="14" spans="1:6" s="38" customFormat="1" ht="12.75" x14ac:dyDescent="0.2">
      <c r="A14" s="52" t="s">
        <v>6</v>
      </c>
      <c r="B14" s="78" t="s">
        <v>4</v>
      </c>
      <c r="C14" s="78" t="s">
        <v>4</v>
      </c>
      <c r="D14" s="78" t="s">
        <v>4</v>
      </c>
      <c r="E14" s="78" t="s">
        <v>4</v>
      </c>
      <c r="F14" s="78" t="s">
        <v>4</v>
      </c>
    </row>
    <row r="15" spans="1:6" s="38" customFormat="1" ht="12.75" x14ac:dyDescent="0.2">
      <c r="A15" s="73" t="s">
        <v>180</v>
      </c>
      <c r="B15" s="53" t="s">
        <v>4</v>
      </c>
      <c r="C15" s="53" t="s">
        <v>4</v>
      </c>
      <c r="D15" s="53" t="s">
        <v>4</v>
      </c>
      <c r="E15" s="53" t="s">
        <v>4</v>
      </c>
      <c r="F15" s="53" t="s">
        <v>4</v>
      </c>
    </row>
    <row r="16" spans="1:6" s="38" customFormat="1" ht="12.75" x14ac:dyDescent="0.2">
      <c r="A16" s="73" t="s">
        <v>179</v>
      </c>
      <c r="B16" s="53" t="s">
        <v>4</v>
      </c>
      <c r="C16" s="53" t="s">
        <v>4</v>
      </c>
      <c r="D16" s="53" t="s">
        <v>4</v>
      </c>
      <c r="E16" s="53" t="s">
        <v>4</v>
      </c>
      <c r="F16" s="53" t="s">
        <v>4</v>
      </c>
    </row>
    <row r="17" spans="1:6" s="38" customFormat="1" ht="12.75" x14ac:dyDescent="0.2">
      <c r="A17" s="52" t="s">
        <v>7</v>
      </c>
      <c r="B17" s="78" t="s">
        <v>4</v>
      </c>
      <c r="C17" s="78" t="s">
        <v>4</v>
      </c>
      <c r="D17" s="78" t="s">
        <v>4</v>
      </c>
      <c r="E17" s="78" t="s">
        <v>4</v>
      </c>
      <c r="F17" s="78" t="s">
        <v>4</v>
      </c>
    </row>
    <row r="18" spans="1:6" s="38" customFormat="1" ht="12.75" x14ac:dyDescent="0.2">
      <c r="A18" s="73" t="s">
        <v>180</v>
      </c>
      <c r="B18" s="53" t="s">
        <v>4</v>
      </c>
      <c r="C18" s="53" t="s">
        <v>4</v>
      </c>
      <c r="D18" s="53" t="s">
        <v>4</v>
      </c>
      <c r="E18" s="53" t="s">
        <v>4</v>
      </c>
      <c r="F18" s="53" t="s">
        <v>4</v>
      </c>
    </row>
    <row r="19" spans="1:6" s="38" customFormat="1" ht="12.75" x14ac:dyDescent="0.2">
      <c r="A19" s="73" t="s">
        <v>179</v>
      </c>
      <c r="B19" s="53" t="s">
        <v>4</v>
      </c>
      <c r="C19" s="53" t="s">
        <v>4</v>
      </c>
      <c r="D19" s="53" t="s">
        <v>4</v>
      </c>
      <c r="E19" s="53" t="s">
        <v>4</v>
      </c>
      <c r="F19" s="53" t="s">
        <v>4</v>
      </c>
    </row>
    <row r="20" spans="1:6" s="38" customFormat="1" ht="12.75" x14ac:dyDescent="0.2">
      <c r="A20" s="52" t="s">
        <v>8</v>
      </c>
      <c r="B20" s="55">
        <v>14522</v>
      </c>
      <c r="C20" s="55">
        <v>37267</v>
      </c>
      <c r="D20" s="55">
        <v>30957</v>
      </c>
      <c r="E20" s="55">
        <v>30280</v>
      </c>
      <c r="F20" s="55">
        <v>29541</v>
      </c>
    </row>
    <row r="21" spans="1:6" s="38" customFormat="1" ht="12.75" x14ac:dyDescent="0.2">
      <c r="A21" s="92"/>
      <c r="B21" s="93"/>
      <c r="C21" s="93"/>
      <c r="D21" s="93"/>
      <c r="E21" s="93"/>
      <c r="F21" s="94"/>
    </row>
    <row r="22" spans="1:6" s="38" customFormat="1" ht="54" customHeight="1" x14ac:dyDescent="0.2">
      <c r="A22" s="95" t="s">
        <v>192</v>
      </c>
      <c r="B22" s="95"/>
      <c r="C22" s="95"/>
      <c r="D22" s="95"/>
      <c r="E22" s="95"/>
      <c r="F22" s="95"/>
    </row>
    <row r="23" spans="1:6" s="38" customFormat="1" ht="15.95" customHeight="1" x14ac:dyDescent="0.2">
      <c r="A23" s="95" t="s">
        <v>13</v>
      </c>
      <c r="B23" s="95"/>
      <c r="C23" s="95"/>
      <c r="D23" s="95"/>
      <c r="E23" s="95"/>
      <c r="F23" s="95"/>
    </row>
    <row r="24" spans="1:6" s="38" customFormat="1" ht="15.95" customHeight="1" x14ac:dyDescent="0.2">
      <c r="A24" s="95" t="s">
        <v>10</v>
      </c>
      <c r="B24" s="95"/>
      <c r="C24" s="95"/>
      <c r="D24" s="95"/>
      <c r="E24" s="95"/>
      <c r="F24" s="95"/>
    </row>
    <row r="25" spans="1:6" s="38" customFormat="1" ht="15.95" customHeight="1" x14ac:dyDescent="0.2">
      <c r="A25" s="95" t="s">
        <v>11</v>
      </c>
      <c r="B25" s="95"/>
      <c r="C25" s="95"/>
      <c r="D25" s="95"/>
      <c r="E25" s="95"/>
      <c r="F25" s="95"/>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14" sqref="A1:E14"/>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6" t="s">
        <v>0</v>
      </c>
      <c r="B1" s="113" t="s">
        <v>209</v>
      </c>
      <c r="C1" s="114"/>
      <c r="D1" s="113" t="s">
        <v>76</v>
      </c>
      <c r="E1" s="114"/>
    </row>
    <row r="2" spans="1:5" ht="15.75" x14ac:dyDescent="0.25">
      <c r="A2" s="42" t="s">
        <v>134</v>
      </c>
      <c r="B2" s="42" t="s">
        <v>135</v>
      </c>
      <c r="C2" s="42" t="s">
        <v>1</v>
      </c>
      <c r="D2" s="42" t="s">
        <v>3</v>
      </c>
      <c r="E2" s="42" t="s">
        <v>1</v>
      </c>
    </row>
    <row r="3" spans="1:5" x14ac:dyDescent="0.25">
      <c r="A3" s="10" t="s">
        <v>33</v>
      </c>
      <c r="B3" s="70">
        <f t="shared" ref="B3:D3" si="0">SUM(B4:B5)</f>
        <v>0</v>
      </c>
      <c r="C3" s="70">
        <f t="shared" si="0"/>
        <v>1662051</v>
      </c>
      <c r="D3" s="70">
        <f t="shared" si="0"/>
        <v>0</v>
      </c>
      <c r="E3" s="70">
        <f>SUM(E4:E5)</f>
        <v>225890</v>
      </c>
    </row>
    <row r="4" spans="1:5" x14ac:dyDescent="0.25">
      <c r="A4" s="11" t="s">
        <v>137</v>
      </c>
      <c r="B4" s="63" t="s">
        <v>203</v>
      </c>
      <c r="C4" s="63">
        <v>780389</v>
      </c>
      <c r="D4" s="63" t="s">
        <v>203</v>
      </c>
      <c r="E4" s="63">
        <v>123859</v>
      </c>
    </row>
    <row r="5" spans="1:5" x14ac:dyDescent="0.25">
      <c r="A5" s="11" t="s">
        <v>142</v>
      </c>
      <c r="B5" s="63" t="s">
        <v>203</v>
      </c>
      <c r="C5" s="63">
        <v>881662</v>
      </c>
      <c r="D5" s="63" t="s">
        <v>203</v>
      </c>
      <c r="E5" s="63">
        <v>102031</v>
      </c>
    </row>
    <row r="6" spans="1:5" x14ac:dyDescent="0.25">
      <c r="A6" s="10" t="s">
        <v>35</v>
      </c>
      <c r="B6" s="70">
        <f t="shared" ref="B6:D6" si="1">SUM(B7:B10)</f>
        <v>3494385</v>
      </c>
      <c r="C6" s="70">
        <f t="shared" si="1"/>
        <v>7092493</v>
      </c>
      <c r="D6" s="70">
        <f t="shared" si="1"/>
        <v>831712</v>
      </c>
      <c r="E6" s="70">
        <f>SUM(E7:E10)</f>
        <v>2136936</v>
      </c>
    </row>
    <row r="7" spans="1:5" x14ac:dyDescent="0.25">
      <c r="A7" s="11" t="s">
        <v>136</v>
      </c>
      <c r="B7" s="63" t="s">
        <v>203</v>
      </c>
      <c r="C7" s="63">
        <v>170716</v>
      </c>
      <c r="D7" s="63" t="s">
        <v>203</v>
      </c>
      <c r="E7" s="63">
        <v>37957</v>
      </c>
    </row>
    <row r="8" spans="1:5" x14ac:dyDescent="0.25">
      <c r="A8" s="11" t="s">
        <v>137</v>
      </c>
      <c r="B8" s="63">
        <v>1531631</v>
      </c>
      <c r="C8" s="63">
        <v>3438412</v>
      </c>
      <c r="D8" s="63">
        <v>371952</v>
      </c>
      <c r="E8" s="63">
        <v>884837</v>
      </c>
    </row>
    <row r="9" spans="1:5" x14ac:dyDescent="0.25">
      <c r="A9" s="11" t="s">
        <v>138</v>
      </c>
      <c r="B9" s="63">
        <v>1941953</v>
      </c>
      <c r="C9" s="63">
        <v>3107881</v>
      </c>
      <c r="D9" s="63">
        <v>455208</v>
      </c>
      <c r="E9" s="63">
        <v>1161153</v>
      </c>
    </row>
    <row r="10" spans="1:5" x14ac:dyDescent="0.25">
      <c r="A10" s="11" t="s">
        <v>139</v>
      </c>
      <c r="B10" s="63">
        <v>20801</v>
      </c>
      <c r="C10" s="63">
        <v>375484</v>
      </c>
      <c r="D10" s="63">
        <v>4552</v>
      </c>
      <c r="E10" s="63">
        <v>52989</v>
      </c>
    </row>
    <row r="11" spans="1:5" x14ac:dyDescent="0.25">
      <c r="A11" s="10" t="s">
        <v>36</v>
      </c>
      <c r="B11" s="70" t="s">
        <v>203</v>
      </c>
      <c r="C11" s="70">
        <f>SUM(C12:C13)</f>
        <v>793700</v>
      </c>
      <c r="D11" s="70">
        <f t="shared" ref="D11:E11" si="2">SUM(D12:D13)</f>
        <v>0</v>
      </c>
      <c r="E11" s="70">
        <f t="shared" si="2"/>
        <v>371913</v>
      </c>
    </row>
    <row r="12" spans="1:5" ht="17.25" customHeight="1" x14ac:dyDescent="0.25">
      <c r="A12" s="11" t="s">
        <v>145</v>
      </c>
      <c r="B12" s="63" t="s">
        <v>203</v>
      </c>
      <c r="C12" s="63">
        <v>60791</v>
      </c>
      <c r="D12" s="63" t="s">
        <v>203</v>
      </c>
      <c r="E12" s="63">
        <v>34350</v>
      </c>
    </row>
    <row r="13" spans="1:5" ht="15.95" customHeight="1" x14ac:dyDescent="0.25">
      <c r="A13" s="11" t="s">
        <v>140</v>
      </c>
      <c r="B13" s="63" t="s">
        <v>203</v>
      </c>
      <c r="C13" s="63">
        <v>732909</v>
      </c>
      <c r="D13" s="63" t="s">
        <v>203</v>
      </c>
      <c r="E13" s="63">
        <v>337563</v>
      </c>
    </row>
    <row r="14" spans="1:5" ht="15.95" customHeight="1" x14ac:dyDescent="0.25">
      <c r="A14" s="4" t="s">
        <v>8</v>
      </c>
      <c r="B14" s="70">
        <f>SUM(B11,B6,B3)</f>
        <v>3494385</v>
      </c>
      <c r="C14" s="70">
        <f t="shared" ref="C14:E14" si="3">SUM(C11,C6,C3)</f>
        <v>9548244</v>
      </c>
      <c r="D14" s="70">
        <f t="shared" si="3"/>
        <v>831712</v>
      </c>
      <c r="E14" s="70">
        <f t="shared" si="3"/>
        <v>2734739</v>
      </c>
    </row>
    <row r="15" spans="1:5" x14ac:dyDescent="0.25">
      <c r="C15" s="33"/>
      <c r="D15" s="33"/>
      <c r="E15" s="33"/>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24" sqref="D24"/>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7"/>
      <c r="B1" s="115" t="s">
        <v>209</v>
      </c>
      <c r="C1" s="115"/>
      <c r="D1" s="115"/>
      <c r="E1" s="115" t="s">
        <v>76</v>
      </c>
      <c r="F1" s="115"/>
      <c r="G1" s="115"/>
    </row>
    <row r="2" spans="1:7" ht="15.75" x14ac:dyDescent="0.25">
      <c r="A2" s="42" t="s">
        <v>134</v>
      </c>
      <c r="B2" s="42" t="s">
        <v>208</v>
      </c>
      <c r="C2" s="42" t="s">
        <v>39</v>
      </c>
      <c r="D2" s="42" t="s">
        <v>36</v>
      </c>
      <c r="E2" s="42" t="s">
        <v>38</v>
      </c>
      <c r="F2" s="42" t="s">
        <v>39</v>
      </c>
      <c r="G2" s="42" t="s">
        <v>36</v>
      </c>
    </row>
    <row r="3" spans="1:7" x14ac:dyDescent="0.25">
      <c r="A3" s="10" t="s">
        <v>33</v>
      </c>
      <c r="B3" s="70">
        <f>SUM(B4:B6)</f>
        <v>70195</v>
      </c>
      <c r="C3" s="70">
        <f t="shared" ref="C3:G3" si="0">SUM(C4:C6)</f>
        <v>803970</v>
      </c>
      <c r="D3" s="70">
        <f t="shared" si="0"/>
        <v>787885</v>
      </c>
      <c r="E3" s="70">
        <f t="shared" si="0"/>
        <v>16528</v>
      </c>
      <c r="F3" s="70">
        <f t="shared" si="0"/>
        <v>81104</v>
      </c>
      <c r="G3" s="70">
        <f t="shared" si="0"/>
        <v>128258</v>
      </c>
    </row>
    <row r="4" spans="1:7" x14ac:dyDescent="0.25">
      <c r="A4" s="11" t="s">
        <v>137</v>
      </c>
      <c r="B4" s="63" t="s">
        <v>202</v>
      </c>
      <c r="C4" s="63" t="s">
        <v>202</v>
      </c>
      <c r="D4" s="63">
        <v>780389</v>
      </c>
      <c r="E4" s="63" t="s">
        <v>202</v>
      </c>
      <c r="F4" s="63" t="s">
        <v>202</v>
      </c>
      <c r="G4" s="63">
        <v>123859</v>
      </c>
    </row>
    <row r="5" spans="1:7" x14ac:dyDescent="0.25">
      <c r="A5" s="11" t="s">
        <v>142</v>
      </c>
      <c r="B5" s="63">
        <v>70195</v>
      </c>
      <c r="C5" s="63">
        <v>803970</v>
      </c>
      <c r="D5" s="63">
        <v>7496</v>
      </c>
      <c r="E5" s="63">
        <v>16528</v>
      </c>
      <c r="F5" s="63">
        <v>81104</v>
      </c>
      <c r="G5" s="63">
        <v>4399</v>
      </c>
    </row>
    <row r="6" spans="1:7" x14ac:dyDescent="0.25">
      <c r="A6" s="11" t="s">
        <v>139</v>
      </c>
      <c r="B6" s="63" t="s">
        <v>202</v>
      </c>
      <c r="C6" s="63" t="s">
        <v>202</v>
      </c>
      <c r="D6" s="63" t="s">
        <v>202</v>
      </c>
      <c r="E6" s="63" t="s">
        <v>202</v>
      </c>
      <c r="F6" s="63" t="s">
        <v>202</v>
      </c>
      <c r="G6" s="63" t="s">
        <v>202</v>
      </c>
    </row>
    <row r="7" spans="1:7" x14ac:dyDescent="0.25">
      <c r="A7" s="10" t="s">
        <v>35</v>
      </c>
      <c r="B7" s="70">
        <f>SUM(B8:B11)</f>
        <v>892352</v>
      </c>
      <c r="C7" s="70">
        <f t="shared" ref="C7:G7" si="1">SUM(C8:C11)</f>
        <v>3990081</v>
      </c>
      <c r="D7" s="70">
        <f t="shared" si="1"/>
        <v>5704445</v>
      </c>
      <c r="E7" s="70">
        <f t="shared" si="1"/>
        <v>350965</v>
      </c>
      <c r="F7" s="70">
        <f t="shared" si="1"/>
        <v>1216578</v>
      </c>
      <c r="G7" s="70">
        <f t="shared" si="1"/>
        <v>1401104</v>
      </c>
    </row>
    <row r="8" spans="1:7" x14ac:dyDescent="0.25">
      <c r="A8" s="11" t="s">
        <v>136</v>
      </c>
      <c r="B8" s="63" t="s">
        <v>202</v>
      </c>
      <c r="C8" s="63" t="s">
        <v>202</v>
      </c>
      <c r="D8" s="63">
        <v>170716</v>
      </c>
      <c r="E8" s="63" t="s">
        <v>202</v>
      </c>
      <c r="F8" s="63" t="s">
        <v>202</v>
      </c>
      <c r="G8" s="63">
        <v>37957</v>
      </c>
    </row>
    <row r="9" spans="1:7" x14ac:dyDescent="0.25">
      <c r="A9" s="11" t="s">
        <v>137</v>
      </c>
      <c r="B9" s="63" t="s">
        <v>202</v>
      </c>
      <c r="C9" s="63" t="s">
        <v>202</v>
      </c>
      <c r="D9" s="63">
        <v>4970043</v>
      </c>
      <c r="E9" s="63" t="s">
        <v>202</v>
      </c>
      <c r="F9" s="63" t="s">
        <v>202</v>
      </c>
      <c r="G9" s="63">
        <v>1256789</v>
      </c>
    </row>
    <row r="10" spans="1:7" x14ac:dyDescent="0.25">
      <c r="A10" s="11" t="s">
        <v>138</v>
      </c>
      <c r="B10" s="61">
        <v>892352</v>
      </c>
      <c r="C10" s="61">
        <v>3990081</v>
      </c>
      <c r="D10" s="61">
        <v>167401</v>
      </c>
      <c r="E10" s="63">
        <v>350965</v>
      </c>
      <c r="F10" s="63">
        <v>1216578</v>
      </c>
      <c r="G10" s="63">
        <v>48817</v>
      </c>
    </row>
    <row r="11" spans="1:7" x14ac:dyDescent="0.25">
      <c r="A11" s="11" t="s">
        <v>139</v>
      </c>
      <c r="B11" s="63" t="s">
        <v>202</v>
      </c>
      <c r="C11" s="63" t="s">
        <v>202</v>
      </c>
      <c r="D11" s="63">
        <v>396285</v>
      </c>
      <c r="E11" s="63" t="s">
        <v>202</v>
      </c>
      <c r="F11" s="63" t="s">
        <v>202</v>
      </c>
      <c r="G11" s="63">
        <v>57541</v>
      </c>
    </row>
    <row r="12" spans="1:7" s="34" customFormat="1" x14ac:dyDescent="0.25">
      <c r="A12" s="10" t="s">
        <v>66</v>
      </c>
      <c r="B12" s="70" t="s">
        <v>202</v>
      </c>
      <c r="C12" s="70" t="s">
        <v>202</v>
      </c>
      <c r="D12" s="70">
        <v>793700</v>
      </c>
      <c r="E12" s="70" t="s">
        <v>202</v>
      </c>
      <c r="F12" s="70" t="s">
        <v>202</v>
      </c>
      <c r="G12" s="70">
        <v>371913</v>
      </c>
    </row>
    <row r="13" spans="1:7" x14ac:dyDescent="0.25">
      <c r="A13" s="4" t="s">
        <v>8</v>
      </c>
      <c r="B13" s="70">
        <f>SUM(B12,B7,B3)</f>
        <v>962547</v>
      </c>
      <c r="C13" s="70">
        <f t="shared" ref="C13:G13" si="2">SUM(C12,C7,C3)</f>
        <v>4794051</v>
      </c>
      <c r="D13" s="70">
        <f t="shared" si="2"/>
        <v>7286030</v>
      </c>
      <c r="E13" s="70">
        <f t="shared" si="2"/>
        <v>367493</v>
      </c>
      <c r="F13" s="70">
        <f t="shared" si="2"/>
        <v>1297682</v>
      </c>
      <c r="G13" s="70">
        <f t="shared" si="2"/>
        <v>1901275</v>
      </c>
    </row>
    <row r="14" spans="1:7" ht="15" customHeight="1" x14ac:dyDescent="0.25">
      <c r="A14" s="110" t="s">
        <v>143</v>
      </c>
      <c r="B14" s="111"/>
      <c r="C14" s="111"/>
      <c r="D14" s="111"/>
      <c r="E14" s="111"/>
      <c r="F14" s="111"/>
      <c r="G14" s="112"/>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8" sqref="G8"/>
    </sheetView>
  </sheetViews>
  <sheetFormatPr defaultRowHeight="15" x14ac:dyDescent="0.25"/>
  <cols>
    <col min="1" max="1" width="20.7109375" bestFit="1" customWidth="1"/>
    <col min="2" max="4" width="14.7109375" customWidth="1"/>
  </cols>
  <sheetData>
    <row r="1" spans="1:4" ht="68.25" customHeight="1" x14ac:dyDescent="0.25">
      <c r="A1" s="117" t="s">
        <v>210</v>
      </c>
      <c r="B1" s="117"/>
      <c r="C1" s="117"/>
      <c r="D1" s="117"/>
    </row>
    <row r="2" spans="1:4" ht="25.5" customHeight="1" x14ac:dyDescent="0.25">
      <c r="A2" s="100" t="s">
        <v>81</v>
      </c>
      <c r="B2" s="100"/>
      <c r="C2" s="100"/>
      <c r="D2" s="100"/>
    </row>
    <row r="3" spans="1:4" x14ac:dyDescent="0.25">
      <c r="A3" s="100" t="s">
        <v>82</v>
      </c>
      <c r="B3" s="100"/>
      <c r="C3" s="100"/>
      <c r="D3" s="100"/>
    </row>
    <row r="4" spans="1:4" x14ac:dyDescent="0.25">
      <c r="A4" s="101" t="s">
        <v>146</v>
      </c>
      <c r="B4" s="101"/>
      <c r="C4" s="101"/>
      <c r="D4" s="101"/>
    </row>
    <row r="5" spans="1:4" x14ac:dyDescent="0.25">
      <c r="A5" s="102" t="s">
        <v>147</v>
      </c>
      <c r="B5" s="103"/>
      <c r="C5" s="103"/>
      <c r="D5" s="104"/>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3" sqref="D13"/>
    </sheetView>
  </sheetViews>
  <sheetFormatPr defaultRowHeight="15" x14ac:dyDescent="0.25"/>
  <cols>
    <col min="1" max="1" width="20.7109375" style="5" bestFit="1" customWidth="1"/>
    <col min="2" max="4" width="14.7109375" style="5" customWidth="1"/>
    <col min="5" max="16384" width="9.140625" style="5"/>
  </cols>
  <sheetData>
    <row r="1" spans="1:4" x14ac:dyDescent="0.25">
      <c r="A1" s="46" t="s">
        <v>134</v>
      </c>
      <c r="B1" s="41" t="s">
        <v>135</v>
      </c>
      <c r="C1" s="41" t="s">
        <v>1</v>
      </c>
      <c r="D1" s="41" t="s">
        <v>8</v>
      </c>
    </row>
    <row r="2" spans="1:4" x14ac:dyDescent="0.25">
      <c r="A2" s="66" t="s">
        <v>33</v>
      </c>
      <c r="B2" s="70">
        <v>0</v>
      </c>
      <c r="C2" s="70">
        <v>10</v>
      </c>
      <c r="D2" s="70">
        <v>10</v>
      </c>
    </row>
    <row r="3" spans="1:4" x14ac:dyDescent="0.25">
      <c r="A3" s="9" t="s">
        <v>212</v>
      </c>
      <c r="B3" s="63">
        <v>0</v>
      </c>
      <c r="C3" s="63">
        <v>10</v>
      </c>
      <c r="D3" s="63">
        <v>10</v>
      </c>
    </row>
    <row r="4" spans="1:4" x14ac:dyDescent="0.25">
      <c r="A4" s="66" t="s">
        <v>35</v>
      </c>
      <c r="B4" s="70">
        <f t="shared" ref="B4:C4" si="0">SUM(B5:B6)</f>
        <v>10544</v>
      </c>
      <c r="C4" s="70">
        <f t="shared" si="0"/>
        <v>1276</v>
      </c>
      <c r="D4" s="70">
        <f>SUM(D5:D6)</f>
        <v>11820</v>
      </c>
    </row>
    <row r="5" spans="1:4" x14ac:dyDescent="0.25">
      <c r="A5" s="9" t="s">
        <v>196</v>
      </c>
      <c r="B5" s="63">
        <v>5446</v>
      </c>
      <c r="C5" s="63">
        <v>238</v>
      </c>
      <c r="D5" s="63">
        <v>5684</v>
      </c>
    </row>
    <row r="6" spans="1:4" x14ac:dyDescent="0.25">
      <c r="A6" s="9" t="s">
        <v>142</v>
      </c>
      <c r="B6" s="63">
        <v>5098</v>
      </c>
      <c r="C6" s="63">
        <v>1038</v>
      </c>
      <c r="D6" s="63">
        <v>6136</v>
      </c>
    </row>
    <row r="7" spans="1:4" x14ac:dyDescent="0.25">
      <c r="A7" s="66" t="s">
        <v>36</v>
      </c>
      <c r="B7" s="70">
        <v>7</v>
      </c>
      <c r="C7" s="70">
        <v>65</v>
      </c>
      <c r="D7" s="70">
        <v>72</v>
      </c>
    </row>
    <row r="8" spans="1:4" x14ac:dyDescent="0.25">
      <c r="A8" s="66" t="s">
        <v>8</v>
      </c>
      <c r="B8" s="70">
        <f>SUM(B7,B2,B4)</f>
        <v>10551</v>
      </c>
      <c r="C8" s="70">
        <f t="shared" ref="C8:D8" si="1">SUM(C7,C2,C4)</f>
        <v>1351</v>
      </c>
      <c r="D8" s="70">
        <f t="shared" si="1"/>
        <v>11902</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5" sqref="A1: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41" t="s">
        <v>134</v>
      </c>
      <c r="B1" s="41" t="s">
        <v>208</v>
      </c>
      <c r="C1" s="41" t="s">
        <v>39</v>
      </c>
      <c r="D1" s="41" t="s">
        <v>36</v>
      </c>
      <c r="E1" s="41" t="s">
        <v>8</v>
      </c>
    </row>
    <row r="2" spans="1:5" x14ac:dyDescent="0.25">
      <c r="A2" s="66" t="s">
        <v>33</v>
      </c>
      <c r="B2" s="70">
        <v>2</v>
      </c>
      <c r="C2" s="70">
        <v>4</v>
      </c>
      <c r="D2" s="70">
        <v>4</v>
      </c>
      <c r="E2" s="70">
        <f t="shared" ref="E2:E3" si="0">SUM(B2:D2)</f>
        <v>10</v>
      </c>
    </row>
    <row r="3" spans="1:5" x14ac:dyDescent="0.25">
      <c r="A3" s="66" t="s">
        <v>35</v>
      </c>
      <c r="B3" s="70">
        <v>3133</v>
      </c>
      <c r="C3" s="70">
        <v>2991</v>
      </c>
      <c r="D3" s="70">
        <v>5696</v>
      </c>
      <c r="E3" s="70">
        <f t="shared" si="0"/>
        <v>11820</v>
      </c>
    </row>
    <row r="4" spans="1:5" x14ac:dyDescent="0.25">
      <c r="A4" s="66" t="s">
        <v>36</v>
      </c>
      <c r="B4" s="70" t="s">
        <v>203</v>
      </c>
      <c r="C4" s="70" t="s">
        <v>203</v>
      </c>
      <c r="D4" s="70">
        <v>72</v>
      </c>
      <c r="E4" s="70">
        <f>SUM(B4:D4)</f>
        <v>72</v>
      </c>
    </row>
    <row r="5" spans="1:5" x14ac:dyDescent="0.25">
      <c r="A5" s="67" t="s">
        <v>8</v>
      </c>
      <c r="B5" s="70">
        <f>SUM(B2:B4)</f>
        <v>3135</v>
      </c>
      <c r="C5" s="70">
        <f t="shared" ref="C5:E5" si="1">SUM(C2:C4)</f>
        <v>2995</v>
      </c>
      <c r="D5" s="70">
        <f t="shared" si="1"/>
        <v>5772</v>
      </c>
      <c r="E5" s="70">
        <f t="shared" si="1"/>
        <v>11902</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A7" sqref="A1:E7"/>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6" t="s">
        <v>0</v>
      </c>
      <c r="B1" s="118" t="s">
        <v>144</v>
      </c>
      <c r="C1" s="118"/>
      <c r="D1" s="118" t="s">
        <v>76</v>
      </c>
      <c r="E1" s="118"/>
    </row>
    <row r="2" spans="1:5" x14ac:dyDescent="0.25">
      <c r="A2" s="41" t="s">
        <v>134</v>
      </c>
      <c r="B2" s="41" t="s">
        <v>135</v>
      </c>
      <c r="C2" s="41" t="s">
        <v>1</v>
      </c>
      <c r="D2" s="41" t="s">
        <v>3</v>
      </c>
      <c r="E2" s="41" t="s">
        <v>1</v>
      </c>
    </row>
    <row r="3" spans="1:5" x14ac:dyDescent="0.25">
      <c r="A3" s="66" t="s">
        <v>33</v>
      </c>
      <c r="B3" s="63" t="s">
        <v>203</v>
      </c>
      <c r="C3" s="63">
        <v>15</v>
      </c>
      <c r="D3" s="63" t="s">
        <v>203</v>
      </c>
      <c r="E3" s="81">
        <v>5</v>
      </c>
    </row>
    <row r="4" spans="1:5" x14ac:dyDescent="0.25">
      <c r="A4" s="66" t="s">
        <v>35</v>
      </c>
      <c r="B4" s="63">
        <v>11287</v>
      </c>
      <c r="C4" s="63">
        <v>1019</v>
      </c>
      <c r="D4" s="63">
        <v>9800</v>
      </c>
      <c r="E4" s="81">
        <v>1533</v>
      </c>
    </row>
    <row r="5" spans="1:5" s="43" customFormat="1" x14ac:dyDescent="0.25">
      <c r="A5" s="66" t="s">
        <v>66</v>
      </c>
      <c r="B5" s="63">
        <v>7</v>
      </c>
      <c r="C5" s="63">
        <v>93</v>
      </c>
      <c r="D5" s="63">
        <v>7</v>
      </c>
      <c r="E5" s="63">
        <v>37</v>
      </c>
    </row>
    <row r="6" spans="1:5" ht="15.95" customHeight="1" x14ac:dyDescent="0.25">
      <c r="A6" s="67" t="s">
        <v>8</v>
      </c>
      <c r="B6" s="70">
        <f>SUM(B3:B5)</f>
        <v>11294</v>
      </c>
      <c r="C6" s="70">
        <f t="shared" ref="C6:E6" si="0">SUM(C3:C5)</f>
        <v>1127</v>
      </c>
      <c r="D6" s="70">
        <f t="shared" si="0"/>
        <v>9807</v>
      </c>
      <c r="E6" s="70">
        <f t="shared" si="0"/>
        <v>1575</v>
      </c>
    </row>
    <row r="7" spans="1:5" ht="18" customHeight="1" x14ac:dyDescent="0.25">
      <c r="A7" s="102" t="s">
        <v>143</v>
      </c>
      <c r="B7" s="103"/>
      <c r="C7" s="103"/>
      <c r="D7" s="103"/>
      <c r="E7" s="104"/>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7" sqref="A1:G7"/>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6" t="s">
        <v>0</v>
      </c>
      <c r="B1" s="118" t="s">
        <v>209</v>
      </c>
      <c r="C1" s="118"/>
      <c r="D1" s="118"/>
      <c r="E1" s="118" t="s">
        <v>76</v>
      </c>
      <c r="F1" s="118"/>
      <c r="G1" s="118"/>
    </row>
    <row r="2" spans="1:7" x14ac:dyDescent="0.25">
      <c r="A2" s="41" t="s">
        <v>134</v>
      </c>
      <c r="B2" s="41" t="s">
        <v>208</v>
      </c>
      <c r="C2" s="41" t="s">
        <v>39</v>
      </c>
      <c r="D2" s="41" t="s">
        <v>36</v>
      </c>
      <c r="E2" s="41" t="s">
        <v>38</v>
      </c>
      <c r="F2" s="41" t="s">
        <v>39</v>
      </c>
      <c r="G2" s="41" t="s">
        <v>36</v>
      </c>
    </row>
    <row r="3" spans="1:7" x14ac:dyDescent="0.25">
      <c r="A3" s="66" t="s">
        <v>33</v>
      </c>
      <c r="B3" s="63">
        <v>3</v>
      </c>
      <c r="C3" s="63">
        <v>6</v>
      </c>
      <c r="D3" s="63">
        <v>6</v>
      </c>
      <c r="E3" s="63">
        <v>1</v>
      </c>
      <c r="F3" s="63">
        <v>2</v>
      </c>
      <c r="G3" s="63">
        <v>2</v>
      </c>
    </row>
    <row r="4" spans="1:7" x14ac:dyDescent="0.25">
      <c r="A4" s="66" t="s">
        <v>35</v>
      </c>
      <c r="B4" s="63">
        <v>2655</v>
      </c>
      <c r="C4" s="63">
        <v>2932</v>
      </c>
      <c r="D4" s="63">
        <v>6719</v>
      </c>
      <c r="E4" s="63">
        <v>3611</v>
      </c>
      <c r="F4" s="63">
        <v>3050</v>
      </c>
      <c r="G4" s="63">
        <v>4672</v>
      </c>
    </row>
    <row r="5" spans="1:7" s="44" customFormat="1" x14ac:dyDescent="0.25">
      <c r="A5" s="66" t="s">
        <v>66</v>
      </c>
      <c r="B5" s="63" t="s">
        <v>202</v>
      </c>
      <c r="C5" s="63" t="s">
        <v>202</v>
      </c>
      <c r="D5" s="63">
        <v>100</v>
      </c>
      <c r="E5" s="63" t="s">
        <v>202</v>
      </c>
      <c r="F5" s="63" t="s">
        <v>202</v>
      </c>
      <c r="G5" s="63">
        <v>44</v>
      </c>
    </row>
    <row r="6" spans="1:7" x14ac:dyDescent="0.25">
      <c r="A6" s="67" t="s">
        <v>8</v>
      </c>
      <c r="B6" s="70">
        <f>SUM(B3:B5)</f>
        <v>2658</v>
      </c>
      <c r="C6" s="70">
        <f t="shared" ref="C6:G6" si="0">SUM(C3:C5)</f>
        <v>2938</v>
      </c>
      <c r="D6" s="70">
        <f t="shared" si="0"/>
        <v>6825</v>
      </c>
      <c r="E6" s="70">
        <f t="shared" si="0"/>
        <v>3612</v>
      </c>
      <c r="F6" s="70">
        <f t="shared" si="0"/>
        <v>3052</v>
      </c>
      <c r="G6" s="70">
        <f t="shared" si="0"/>
        <v>4718</v>
      </c>
    </row>
    <row r="7" spans="1:7" ht="19.5" customHeight="1" x14ac:dyDescent="0.25">
      <c r="A7" s="110" t="s">
        <v>143</v>
      </c>
      <c r="B7" s="111"/>
      <c r="C7" s="111"/>
      <c r="D7" s="111"/>
      <c r="E7" s="111"/>
      <c r="F7" s="111"/>
      <c r="G7" s="112"/>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3" sqref="F3"/>
    </sheetView>
  </sheetViews>
  <sheetFormatPr defaultRowHeight="15" x14ac:dyDescent="0.25"/>
  <cols>
    <col min="1" max="1" width="20.7109375" bestFit="1" customWidth="1"/>
    <col min="2" max="4" width="14.7109375" customWidth="1"/>
  </cols>
  <sheetData>
    <row r="1" spans="1:4" ht="72" customHeight="1" x14ac:dyDescent="0.25">
      <c r="A1" s="101" t="s">
        <v>213</v>
      </c>
      <c r="B1" s="101"/>
      <c r="C1" s="101"/>
      <c r="D1" s="101"/>
    </row>
    <row r="2" spans="1:4" ht="25.5" customHeight="1" x14ac:dyDescent="0.25">
      <c r="A2" s="100" t="s">
        <v>81</v>
      </c>
      <c r="B2" s="100"/>
      <c r="C2" s="100"/>
      <c r="D2" s="100"/>
    </row>
    <row r="3" spans="1:4" x14ac:dyDescent="0.25">
      <c r="A3" s="100" t="s">
        <v>82</v>
      </c>
      <c r="B3" s="100"/>
      <c r="C3" s="100"/>
      <c r="D3" s="100"/>
    </row>
    <row r="4" spans="1:4" x14ac:dyDescent="0.25">
      <c r="A4" s="101" t="s">
        <v>146</v>
      </c>
      <c r="B4" s="101"/>
      <c r="C4" s="101"/>
      <c r="D4" s="101"/>
    </row>
    <row r="5" spans="1:4" x14ac:dyDescent="0.25">
      <c r="A5" s="102" t="s">
        <v>147</v>
      </c>
      <c r="B5" s="103"/>
      <c r="C5" s="103"/>
      <c r="D5" s="104"/>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9" sqref="A1:D9"/>
    </sheetView>
  </sheetViews>
  <sheetFormatPr defaultRowHeight="15" x14ac:dyDescent="0.25"/>
  <cols>
    <col min="1" max="1" width="20.7109375" style="5" bestFit="1" customWidth="1"/>
    <col min="2" max="4" width="14.7109375" style="5" customWidth="1"/>
    <col min="5" max="16384" width="9.140625" style="5"/>
  </cols>
  <sheetData>
    <row r="1" spans="1:4" x14ac:dyDescent="0.25">
      <c r="A1" s="46" t="s">
        <v>134</v>
      </c>
      <c r="B1" s="41" t="s">
        <v>135</v>
      </c>
      <c r="C1" s="41" t="s">
        <v>1</v>
      </c>
      <c r="D1" s="41" t="s">
        <v>8</v>
      </c>
    </row>
    <row r="2" spans="1:4" x14ac:dyDescent="0.25">
      <c r="A2" s="66" t="s">
        <v>33</v>
      </c>
      <c r="B2" s="70">
        <v>0</v>
      </c>
      <c r="C2" s="70">
        <v>202</v>
      </c>
      <c r="D2" s="70">
        <v>202</v>
      </c>
    </row>
    <row r="3" spans="1:4" x14ac:dyDescent="0.25">
      <c r="A3" s="66" t="s">
        <v>35</v>
      </c>
      <c r="B3" s="70">
        <f>SUM(B4:B6)</f>
        <v>352316</v>
      </c>
      <c r="C3" s="70">
        <f>SUM(C4:C6)</f>
        <v>62973</v>
      </c>
      <c r="D3" s="70">
        <f t="shared" ref="D3:D8" si="0">SUM(B3:C3)</f>
        <v>415289</v>
      </c>
    </row>
    <row r="4" spans="1:4" x14ac:dyDescent="0.25">
      <c r="A4" s="9" t="s">
        <v>34</v>
      </c>
      <c r="B4" s="63">
        <v>178834</v>
      </c>
      <c r="C4" s="63">
        <v>13854</v>
      </c>
      <c r="D4" s="70">
        <v>192688</v>
      </c>
    </row>
    <row r="5" spans="1:4" x14ac:dyDescent="0.25">
      <c r="A5" s="9" t="s">
        <v>159</v>
      </c>
      <c r="B5" s="63">
        <v>170243</v>
      </c>
      <c r="C5" s="63">
        <v>48299</v>
      </c>
      <c r="D5" s="70">
        <v>218542</v>
      </c>
    </row>
    <row r="6" spans="1:4" x14ac:dyDescent="0.25">
      <c r="A6" s="9" t="s">
        <v>36</v>
      </c>
      <c r="B6" s="63">
        <v>3239</v>
      </c>
      <c r="C6" s="63">
        <v>820</v>
      </c>
      <c r="D6" s="70">
        <v>4059</v>
      </c>
    </row>
    <row r="7" spans="1:4" x14ac:dyDescent="0.25">
      <c r="A7" s="66" t="s">
        <v>66</v>
      </c>
      <c r="B7" s="70">
        <v>1142</v>
      </c>
      <c r="C7" s="70">
        <v>14012</v>
      </c>
      <c r="D7" s="70">
        <v>15154</v>
      </c>
    </row>
    <row r="8" spans="1:4" x14ac:dyDescent="0.25">
      <c r="A8" s="6" t="s">
        <v>8</v>
      </c>
      <c r="B8" s="70">
        <f>SUM(B7,B3,B2)</f>
        <v>353458</v>
      </c>
      <c r="C8" s="70">
        <f>SUM(C7,C3,C2)</f>
        <v>77187</v>
      </c>
      <c r="D8" s="70">
        <f t="shared" si="0"/>
        <v>430645</v>
      </c>
    </row>
    <row r="9" spans="1:4" ht="27" customHeight="1" x14ac:dyDescent="0.25">
      <c r="A9" s="101" t="s">
        <v>143</v>
      </c>
      <c r="B9" s="101"/>
      <c r="C9" s="101"/>
      <c r="D9" s="119"/>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5" sqref="A1: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41" t="s">
        <v>134</v>
      </c>
      <c r="B1" s="41" t="s">
        <v>141</v>
      </c>
      <c r="C1" s="41" t="s">
        <v>39</v>
      </c>
      <c r="D1" s="41" t="s">
        <v>36</v>
      </c>
      <c r="E1" s="41" t="s">
        <v>8</v>
      </c>
    </row>
    <row r="2" spans="1:5" x14ac:dyDescent="0.25">
      <c r="A2" s="66" t="s">
        <v>204</v>
      </c>
      <c r="B2" s="70">
        <v>44122</v>
      </c>
      <c r="C2" s="70">
        <v>174125</v>
      </c>
      <c r="D2" s="70">
        <v>197244</v>
      </c>
      <c r="E2" s="70">
        <f t="shared" ref="E2" si="0">SUM(B2:D2)</f>
        <v>415491</v>
      </c>
    </row>
    <row r="3" spans="1:5" x14ac:dyDescent="0.25">
      <c r="A3" s="66" t="s">
        <v>66</v>
      </c>
      <c r="B3" s="70" t="s">
        <v>203</v>
      </c>
      <c r="C3" s="70" t="s">
        <v>203</v>
      </c>
      <c r="D3" s="70">
        <v>15154</v>
      </c>
      <c r="E3" s="70">
        <f>SUM(B3:D3)</f>
        <v>15154</v>
      </c>
    </row>
    <row r="4" spans="1:5" x14ac:dyDescent="0.25">
      <c r="A4" s="69" t="s">
        <v>8</v>
      </c>
      <c r="B4" s="70">
        <f>SUM(B3,B2)</f>
        <v>44122</v>
      </c>
      <c r="C4" s="70">
        <f t="shared" ref="C4:D4" si="1">SUM(C3,C2)</f>
        <v>174125</v>
      </c>
      <c r="D4" s="70">
        <f t="shared" si="1"/>
        <v>212398</v>
      </c>
      <c r="E4" s="70">
        <f>SUM(B4:D4)</f>
        <v>430645</v>
      </c>
    </row>
    <row r="5" spans="1:5" ht="15.75" customHeight="1" x14ac:dyDescent="0.25">
      <c r="A5" s="116" t="s">
        <v>143</v>
      </c>
      <c r="B5" s="116"/>
      <c r="C5" s="116"/>
      <c r="D5" s="116"/>
      <c r="E5" s="116"/>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2" sqref="I12"/>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72"/>
      <c r="B1" s="79" t="s">
        <v>197</v>
      </c>
      <c r="C1" s="79" t="s">
        <v>198</v>
      </c>
      <c r="D1" s="79" t="s">
        <v>199</v>
      </c>
      <c r="E1" s="79" t="s">
        <v>200</v>
      </c>
      <c r="F1" s="79" t="s">
        <v>206</v>
      </c>
    </row>
    <row r="2" spans="1:6" x14ac:dyDescent="0.25">
      <c r="A2" s="71" t="s">
        <v>52</v>
      </c>
      <c r="B2" s="76">
        <v>21434</v>
      </c>
      <c r="C2" s="76">
        <v>58219</v>
      </c>
      <c r="D2" s="76">
        <v>45331</v>
      </c>
      <c r="E2" s="76">
        <v>42518</v>
      </c>
      <c r="F2" s="76">
        <v>34267</v>
      </c>
    </row>
    <row r="3" spans="1:6" x14ac:dyDescent="0.25">
      <c r="A3" s="73" t="s">
        <v>188</v>
      </c>
      <c r="B3" s="75">
        <v>10286</v>
      </c>
      <c r="C3" s="75">
        <v>32725</v>
      </c>
      <c r="D3" s="75">
        <v>24855</v>
      </c>
      <c r="E3" s="75">
        <v>21695</v>
      </c>
      <c r="F3" s="75">
        <v>15181</v>
      </c>
    </row>
    <row r="4" spans="1:6" x14ac:dyDescent="0.25">
      <c r="A4" s="73" t="s">
        <v>139</v>
      </c>
      <c r="B4" s="75">
        <v>11148</v>
      </c>
      <c r="C4" s="75">
        <v>25494</v>
      </c>
      <c r="D4" s="75">
        <v>20476</v>
      </c>
      <c r="E4" s="75">
        <v>20823</v>
      </c>
      <c r="F4" s="75">
        <v>19086</v>
      </c>
    </row>
    <row r="5" spans="1:6" x14ac:dyDescent="0.25">
      <c r="A5" s="74" t="s">
        <v>2</v>
      </c>
      <c r="B5" s="76">
        <v>894</v>
      </c>
      <c r="C5" s="76">
        <v>2714</v>
      </c>
      <c r="D5" s="76">
        <v>2964</v>
      </c>
      <c r="E5" s="76">
        <v>3176</v>
      </c>
      <c r="F5" s="76">
        <v>1012</v>
      </c>
    </row>
    <row r="6" spans="1:6" x14ac:dyDescent="0.25">
      <c r="A6" s="73" t="s">
        <v>189</v>
      </c>
      <c r="B6" s="75">
        <v>551</v>
      </c>
      <c r="C6" s="75">
        <v>2112</v>
      </c>
      <c r="D6" s="75">
        <v>2355</v>
      </c>
      <c r="E6" s="75">
        <v>2092</v>
      </c>
      <c r="F6" s="75">
        <v>684</v>
      </c>
    </row>
    <row r="7" spans="1:6" x14ac:dyDescent="0.25">
      <c r="A7" s="73" t="s">
        <v>139</v>
      </c>
      <c r="B7" s="56">
        <v>343</v>
      </c>
      <c r="C7" s="56">
        <v>602</v>
      </c>
      <c r="D7" s="56">
        <v>609</v>
      </c>
      <c r="E7" s="56">
        <v>1084</v>
      </c>
      <c r="F7" s="56">
        <v>328</v>
      </c>
    </row>
    <row r="8" spans="1:6" x14ac:dyDescent="0.25">
      <c r="A8" s="74" t="s">
        <v>5</v>
      </c>
      <c r="B8" s="76">
        <v>6716</v>
      </c>
      <c r="C8" s="76">
        <v>13600</v>
      </c>
      <c r="D8" s="76">
        <v>13618</v>
      </c>
      <c r="E8" s="76">
        <v>14865</v>
      </c>
      <c r="F8" s="76">
        <v>23803</v>
      </c>
    </row>
    <row r="9" spans="1:6" x14ac:dyDescent="0.25">
      <c r="A9" s="73" t="s">
        <v>189</v>
      </c>
      <c r="B9" s="75">
        <v>3390</v>
      </c>
      <c r="C9" s="75">
        <v>7638</v>
      </c>
      <c r="D9" s="75">
        <v>7461</v>
      </c>
      <c r="E9" s="75">
        <v>7199</v>
      </c>
      <c r="F9" s="75">
        <v>12421</v>
      </c>
    </row>
    <row r="10" spans="1:6" x14ac:dyDescent="0.25">
      <c r="A10" s="73" t="s">
        <v>139</v>
      </c>
      <c r="B10" s="75">
        <v>3326</v>
      </c>
      <c r="C10" s="75">
        <v>5962</v>
      </c>
      <c r="D10" s="75">
        <v>6157</v>
      </c>
      <c r="E10" s="75">
        <v>7666</v>
      </c>
      <c r="F10" s="75">
        <v>11382</v>
      </c>
    </row>
    <row r="11" spans="1:6" x14ac:dyDescent="0.25">
      <c r="A11" s="74" t="s">
        <v>191</v>
      </c>
      <c r="B11" s="78" t="s">
        <v>4</v>
      </c>
      <c r="C11" s="78" t="s">
        <v>4</v>
      </c>
      <c r="D11" s="78" t="s">
        <v>4</v>
      </c>
      <c r="E11" s="78" t="s">
        <v>4</v>
      </c>
      <c r="F11" s="78" t="s">
        <v>4</v>
      </c>
    </row>
    <row r="12" spans="1:6" x14ac:dyDescent="0.25">
      <c r="A12" s="73" t="s">
        <v>189</v>
      </c>
      <c r="B12" s="77" t="s">
        <v>4</v>
      </c>
      <c r="C12" s="77" t="s">
        <v>4</v>
      </c>
      <c r="D12" s="77" t="s">
        <v>4</v>
      </c>
      <c r="E12" s="77" t="s">
        <v>4</v>
      </c>
      <c r="F12" s="77" t="s">
        <v>4</v>
      </c>
    </row>
    <row r="13" spans="1:6" x14ac:dyDescent="0.25">
      <c r="A13" s="73" t="s">
        <v>139</v>
      </c>
      <c r="B13" s="77" t="s">
        <v>4</v>
      </c>
      <c r="C13" s="77" t="s">
        <v>4</v>
      </c>
      <c r="D13" s="77" t="s">
        <v>4</v>
      </c>
      <c r="E13" s="77" t="s">
        <v>4</v>
      </c>
      <c r="F13" s="77" t="s">
        <v>4</v>
      </c>
    </row>
    <row r="14" spans="1:6" x14ac:dyDescent="0.25">
      <c r="A14" s="74" t="s">
        <v>6</v>
      </c>
      <c r="B14" s="78" t="s">
        <v>4</v>
      </c>
      <c r="C14" s="78" t="s">
        <v>4</v>
      </c>
      <c r="D14" s="78" t="s">
        <v>4</v>
      </c>
      <c r="E14" s="78" t="s">
        <v>4</v>
      </c>
      <c r="F14" s="78" t="s">
        <v>4</v>
      </c>
    </row>
    <row r="15" spans="1:6" x14ac:dyDescent="0.25">
      <c r="A15" s="73" t="s">
        <v>189</v>
      </c>
      <c r="B15" s="77" t="s">
        <v>4</v>
      </c>
      <c r="C15" s="77" t="s">
        <v>4</v>
      </c>
      <c r="D15" s="77" t="s">
        <v>4</v>
      </c>
      <c r="E15" s="77" t="s">
        <v>4</v>
      </c>
      <c r="F15" s="77" t="s">
        <v>4</v>
      </c>
    </row>
    <row r="16" spans="1:6" x14ac:dyDescent="0.25">
      <c r="A16" s="73" t="s">
        <v>139</v>
      </c>
      <c r="B16" s="77" t="s">
        <v>4</v>
      </c>
      <c r="C16" s="77" t="s">
        <v>4</v>
      </c>
      <c r="D16" s="77" t="s">
        <v>4</v>
      </c>
      <c r="E16" s="77" t="s">
        <v>4</v>
      </c>
      <c r="F16" s="77" t="s">
        <v>4</v>
      </c>
    </row>
    <row r="17" spans="1:6" x14ac:dyDescent="0.25">
      <c r="A17" s="74" t="s">
        <v>7</v>
      </c>
      <c r="B17" s="78" t="s">
        <v>4</v>
      </c>
      <c r="C17" s="78" t="s">
        <v>4</v>
      </c>
      <c r="D17" s="78" t="s">
        <v>4</v>
      </c>
      <c r="E17" s="78" t="s">
        <v>4</v>
      </c>
      <c r="F17" s="78" t="s">
        <v>4</v>
      </c>
    </row>
    <row r="18" spans="1:6" x14ac:dyDescent="0.25">
      <c r="A18" s="73" t="s">
        <v>189</v>
      </c>
      <c r="B18" s="75" t="s">
        <v>4</v>
      </c>
      <c r="C18" s="75" t="s">
        <v>4</v>
      </c>
      <c r="D18" s="75" t="s">
        <v>4</v>
      </c>
      <c r="E18" s="75" t="s">
        <v>4</v>
      </c>
      <c r="F18" s="75" t="s">
        <v>4</v>
      </c>
    </row>
    <row r="19" spans="1:6" x14ac:dyDescent="0.25">
      <c r="A19" s="73" t="s">
        <v>139</v>
      </c>
      <c r="B19" s="75" t="s">
        <v>4</v>
      </c>
      <c r="C19" s="75" t="s">
        <v>4</v>
      </c>
      <c r="D19" s="75" t="s">
        <v>4</v>
      </c>
      <c r="E19" s="75" t="s">
        <v>4</v>
      </c>
      <c r="F19" s="75" t="s">
        <v>4</v>
      </c>
    </row>
    <row r="20" spans="1:6" x14ac:dyDescent="0.25">
      <c r="A20" s="74" t="s">
        <v>8</v>
      </c>
      <c r="B20" s="76">
        <v>29044</v>
      </c>
      <c r="C20" s="76">
        <v>74533</v>
      </c>
      <c r="D20" s="76">
        <v>61913</v>
      </c>
      <c r="E20" s="76">
        <v>60559</v>
      </c>
      <c r="F20" s="76">
        <v>59082</v>
      </c>
    </row>
    <row r="21" spans="1:6" x14ac:dyDescent="0.25">
      <c r="A21" s="89"/>
      <c r="B21" s="90"/>
      <c r="C21" s="90"/>
      <c r="D21" s="90"/>
      <c r="E21" s="90"/>
      <c r="F21" s="91"/>
    </row>
    <row r="22" spans="1:6" ht="108" customHeight="1" x14ac:dyDescent="0.25">
      <c r="A22" s="96" t="s">
        <v>193</v>
      </c>
      <c r="B22" s="96"/>
      <c r="C22" s="96"/>
      <c r="D22" s="96"/>
      <c r="E22" s="96"/>
      <c r="F22" s="96"/>
    </row>
    <row r="23" spans="1:6" ht="15" customHeight="1" x14ac:dyDescent="0.25">
      <c r="A23" s="96" t="s">
        <v>13</v>
      </c>
      <c r="B23" s="96"/>
      <c r="C23" s="96"/>
      <c r="D23" s="96"/>
      <c r="E23" s="96"/>
      <c r="F23" s="96"/>
    </row>
    <row r="24" spans="1:6" ht="18.75" customHeight="1" x14ac:dyDescent="0.25">
      <c r="A24" s="96" t="s">
        <v>14</v>
      </c>
      <c r="B24" s="96"/>
      <c r="C24" s="96"/>
      <c r="D24" s="96"/>
      <c r="E24" s="96"/>
      <c r="F24" s="96"/>
    </row>
    <row r="25" spans="1:6" ht="18" customHeight="1" x14ac:dyDescent="0.25">
      <c r="A25" s="96" t="s">
        <v>11</v>
      </c>
      <c r="B25" s="96"/>
      <c r="C25" s="96"/>
      <c r="D25" s="96"/>
      <c r="E25" s="96"/>
      <c r="F25" s="96"/>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6" sqref="A1:E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6"/>
      <c r="B1" s="118" t="s">
        <v>144</v>
      </c>
      <c r="C1" s="118"/>
      <c r="D1" s="118" t="s">
        <v>76</v>
      </c>
      <c r="E1" s="118"/>
    </row>
    <row r="2" spans="1:5" x14ac:dyDescent="0.25">
      <c r="A2" s="41" t="s">
        <v>134</v>
      </c>
      <c r="B2" s="41" t="s">
        <v>135</v>
      </c>
      <c r="C2" s="41" t="s">
        <v>1</v>
      </c>
      <c r="D2" s="41" t="s">
        <v>3</v>
      </c>
      <c r="E2" s="41" t="s">
        <v>1</v>
      </c>
    </row>
    <row r="3" spans="1:5" x14ac:dyDescent="0.25">
      <c r="A3" s="66" t="s">
        <v>33</v>
      </c>
      <c r="B3" s="70" t="s">
        <v>203</v>
      </c>
      <c r="C3" s="70">
        <v>338</v>
      </c>
      <c r="D3" s="70" t="s">
        <v>203</v>
      </c>
      <c r="E3" s="70">
        <v>66</v>
      </c>
    </row>
    <row r="4" spans="1:5" x14ac:dyDescent="0.25">
      <c r="A4" s="66" t="s">
        <v>205</v>
      </c>
      <c r="B4" s="70">
        <v>435169</v>
      </c>
      <c r="C4" s="70">
        <v>84864</v>
      </c>
      <c r="D4" s="70">
        <v>271748</v>
      </c>
      <c r="E4" s="70">
        <v>69105</v>
      </c>
    </row>
    <row r="5" spans="1:5" ht="15.95" customHeight="1" x14ac:dyDescent="0.25">
      <c r="A5" s="67" t="s">
        <v>8</v>
      </c>
      <c r="B5" s="70">
        <f>SUM(B4,B3)</f>
        <v>435169</v>
      </c>
      <c r="C5" s="70">
        <f t="shared" ref="C5:E5" si="0">SUM(C4,C3)</f>
        <v>85202</v>
      </c>
      <c r="D5" s="70">
        <f t="shared" si="0"/>
        <v>271748</v>
      </c>
      <c r="E5" s="70">
        <f t="shared" si="0"/>
        <v>69171</v>
      </c>
    </row>
    <row r="6" spans="1:5" ht="18.75" customHeight="1" x14ac:dyDescent="0.25">
      <c r="A6" s="116" t="s">
        <v>143</v>
      </c>
      <c r="B6" s="116"/>
      <c r="C6" s="116"/>
      <c r="D6" s="116"/>
      <c r="E6" s="116"/>
    </row>
    <row r="7" spans="1:5" x14ac:dyDescent="0.25">
      <c r="D7" s="35"/>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G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6" t="s">
        <v>0</v>
      </c>
      <c r="B1" s="118" t="s">
        <v>209</v>
      </c>
      <c r="C1" s="118"/>
      <c r="D1" s="118"/>
      <c r="E1" s="118" t="s">
        <v>76</v>
      </c>
      <c r="F1" s="118"/>
      <c r="G1" s="118"/>
    </row>
    <row r="2" spans="1:7" x14ac:dyDescent="0.25">
      <c r="A2" s="41" t="s">
        <v>134</v>
      </c>
      <c r="B2" s="41" t="s">
        <v>208</v>
      </c>
      <c r="C2" s="41" t="s">
        <v>39</v>
      </c>
      <c r="D2" s="41" t="s">
        <v>36</v>
      </c>
      <c r="E2" s="41" t="s">
        <v>38</v>
      </c>
      <c r="F2" s="41" t="s">
        <v>39</v>
      </c>
      <c r="G2" s="41" t="s">
        <v>36</v>
      </c>
    </row>
    <row r="3" spans="1:7" x14ac:dyDescent="0.25">
      <c r="A3" s="66" t="s">
        <v>204</v>
      </c>
      <c r="B3" s="70">
        <v>45360</v>
      </c>
      <c r="C3" s="70">
        <v>202466</v>
      </c>
      <c r="D3" s="70">
        <v>249798</v>
      </c>
      <c r="E3" s="70">
        <v>42884</v>
      </c>
      <c r="F3" s="70">
        <v>145783</v>
      </c>
      <c r="G3" s="70">
        <v>144689</v>
      </c>
    </row>
    <row r="4" spans="1:7" x14ac:dyDescent="0.25">
      <c r="A4" s="66" t="s">
        <v>66</v>
      </c>
      <c r="B4" s="63" t="s">
        <v>202</v>
      </c>
      <c r="C4" s="63" t="s">
        <v>202</v>
      </c>
      <c r="D4" s="70">
        <v>22747</v>
      </c>
      <c r="E4" s="70" t="s">
        <v>202</v>
      </c>
      <c r="F4" s="70" t="s">
        <v>202</v>
      </c>
      <c r="G4" s="70">
        <v>7562</v>
      </c>
    </row>
    <row r="5" spans="1:7" x14ac:dyDescent="0.25">
      <c r="A5" s="67" t="s">
        <v>8</v>
      </c>
      <c r="B5" s="70">
        <f>SUM(B4,B3)</f>
        <v>45360</v>
      </c>
      <c r="C5" s="70">
        <f t="shared" ref="C5:G5" si="0">SUM(C4,C3)</f>
        <v>202466</v>
      </c>
      <c r="D5" s="70">
        <f t="shared" si="0"/>
        <v>272545</v>
      </c>
      <c r="E5" s="70">
        <f t="shared" si="0"/>
        <v>42884</v>
      </c>
      <c r="F5" s="70">
        <f t="shared" si="0"/>
        <v>145783</v>
      </c>
      <c r="G5" s="70">
        <f t="shared" si="0"/>
        <v>152251</v>
      </c>
    </row>
    <row r="6" spans="1:7" ht="20.25" customHeight="1" x14ac:dyDescent="0.25">
      <c r="A6" s="110" t="s">
        <v>143</v>
      </c>
      <c r="B6" s="111"/>
      <c r="C6" s="111"/>
      <c r="D6" s="111"/>
      <c r="E6" s="111"/>
      <c r="F6" s="111"/>
      <c r="G6" s="112"/>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 sqref="G3"/>
    </sheetView>
  </sheetViews>
  <sheetFormatPr defaultRowHeight="15" x14ac:dyDescent="0.25"/>
  <cols>
    <col min="1" max="1" width="20.7109375" bestFit="1" customWidth="1"/>
    <col min="2" max="4" width="14.7109375" customWidth="1"/>
  </cols>
  <sheetData>
    <row r="1" spans="1:4" ht="88.5" customHeight="1" x14ac:dyDescent="0.25">
      <c r="A1" s="101" t="s">
        <v>215</v>
      </c>
      <c r="B1" s="101"/>
      <c r="C1" s="101"/>
      <c r="D1" s="101"/>
    </row>
    <row r="2" spans="1:4" ht="25.5" customHeight="1" x14ac:dyDescent="0.25">
      <c r="A2" s="100" t="s">
        <v>81</v>
      </c>
      <c r="B2" s="100"/>
      <c r="C2" s="100"/>
      <c r="D2" s="100"/>
    </row>
    <row r="3" spans="1:4" x14ac:dyDescent="0.25">
      <c r="A3" s="100" t="s">
        <v>82</v>
      </c>
      <c r="B3" s="100"/>
      <c r="C3" s="100"/>
      <c r="D3" s="100"/>
    </row>
    <row r="4" spans="1:4" x14ac:dyDescent="0.25">
      <c r="A4" s="101" t="s">
        <v>146</v>
      </c>
      <c r="B4" s="101"/>
      <c r="C4" s="101"/>
      <c r="D4" s="101"/>
    </row>
    <row r="5" spans="1:4" x14ac:dyDescent="0.25">
      <c r="A5" s="102" t="s">
        <v>147</v>
      </c>
      <c r="B5" s="103"/>
      <c r="C5" s="103"/>
      <c r="D5" s="104"/>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I9" sqref="I9"/>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5" t="s">
        <v>160</v>
      </c>
      <c r="B1" s="79" t="s">
        <v>197</v>
      </c>
      <c r="C1" s="79" t="s">
        <v>198</v>
      </c>
      <c r="D1" s="79" t="s">
        <v>199</v>
      </c>
      <c r="E1" s="79" t="s">
        <v>200</v>
      </c>
      <c r="F1" s="79" t="s">
        <v>206</v>
      </c>
    </row>
    <row r="2" spans="1:7" x14ac:dyDescent="0.25">
      <c r="A2" s="74" t="s">
        <v>161</v>
      </c>
      <c r="B2" s="48">
        <f t="shared" ref="B2:E2" si="0">0.85*5200000</f>
        <v>4420000</v>
      </c>
      <c r="C2" s="48">
        <f t="shared" si="0"/>
        <v>4420000</v>
      </c>
      <c r="D2" s="48">
        <f t="shared" si="0"/>
        <v>4420000</v>
      </c>
      <c r="E2" s="48">
        <f t="shared" si="0"/>
        <v>4420000</v>
      </c>
      <c r="F2" s="48">
        <f>0.85*5200000</f>
        <v>4420000</v>
      </c>
    </row>
    <row r="3" spans="1:7" x14ac:dyDescent="0.25">
      <c r="A3" s="73" t="s">
        <v>49</v>
      </c>
      <c r="B3" s="56" t="s">
        <v>4</v>
      </c>
      <c r="C3" s="56" t="s">
        <v>4</v>
      </c>
      <c r="D3" s="56" t="s">
        <v>4</v>
      </c>
      <c r="E3" s="56" t="s">
        <v>4</v>
      </c>
      <c r="F3" s="56" t="s">
        <v>4</v>
      </c>
    </row>
    <row r="4" spans="1:7" x14ac:dyDescent="0.25">
      <c r="A4" s="73" t="s">
        <v>162</v>
      </c>
      <c r="B4" s="56" t="s">
        <v>4</v>
      </c>
      <c r="C4" s="56" t="s">
        <v>4</v>
      </c>
      <c r="D4" s="56" t="s">
        <v>4</v>
      </c>
      <c r="E4" s="56" t="s">
        <v>4</v>
      </c>
      <c r="F4" s="56" t="s">
        <v>4</v>
      </c>
    </row>
    <row r="5" spans="1:7" x14ac:dyDescent="0.25">
      <c r="A5" s="73" t="s">
        <v>163</v>
      </c>
      <c r="B5" s="56" t="s">
        <v>4</v>
      </c>
      <c r="C5" s="56" t="s">
        <v>4</v>
      </c>
      <c r="D5" s="56" t="s">
        <v>4</v>
      </c>
      <c r="E5" s="56" t="s">
        <v>4</v>
      </c>
      <c r="F5" s="56" t="s">
        <v>4</v>
      </c>
    </row>
    <row r="6" spans="1:7" x14ac:dyDescent="0.25">
      <c r="A6" s="73" t="s">
        <v>37</v>
      </c>
      <c r="B6" s="56" t="s">
        <v>4</v>
      </c>
      <c r="C6" s="56" t="s">
        <v>4</v>
      </c>
      <c r="D6" s="56" t="s">
        <v>4</v>
      </c>
      <c r="E6" s="56" t="s">
        <v>4</v>
      </c>
      <c r="F6" s="56" t="s">
        <v>4</v>
      </c>
    </row>
    <row r="7" spans="1:7" x14ac:dyDescent="0.25">
      <c r="A7" s="18" t="s">
        <v>164</v>
      </c>
      <c r="B7" s="56" t="s">
        <v>4</v>
      </c>
      <c r="C7" s="56" t="s">
        <v>4</v>
      </c>
      <c r="D7" s="56" t="s">
        <v>4</v>
      </c>
      <c r="E7" s="56" t="s">
        <v>4</v>
      </c>
      <c r="F7" s="56" t="s">
        <v>4</v>
      </c>
      <c r="G7" s="21"/>
    </row>
    <row r="8" spans="1:7" ht="45.75" customHeight="1" x14ac:dyDescent="0.25">
      <c r="A8" s="22" t="s">
        <v>8</v>
      </c>
      <c r="B8" s="59">
        <f t="shared" ref="B8:F8" si="1">B2</f>
        <v>4420000</v>
      </c>
      <c r="C8" s="59">
        <f t="shared" si="1"/>
        <v>4420000</v>
      </c>
      <c r="D8" s="59">
        <f t="shared" si="1"/>
        <v>4420000</v>
      </c>
      <c r="E8" s="59">
        <f t="shared" si="1"/>
        <v>4420000</v>
      </c>
      <c r="F8" s="59">
        <f t="shared" si="1"/>
        <v>4420000</v>
      </c>
    </row>
    <row r="9" spans="1:7" ht="24.75" customHeight="1" x14ac:dyDescent="0.25">
      <c r="A9" s="123" t="s">
        <v>216</v>
      </c>
      <c r="B9" s="124"/>
      <c r="C9" s="124"/>
      <c r="D9" s="124"/>
      <c r="E9" s="124"/>
      <c r="F9" s="125"/>
    </row>
    <row r="10" spans="1:7" ht="16.5" customHeight="1" x14ac:dyDescent="0.25">
      <c r="A10" s="126" t="s">
        <v>22</v>
      </c>
      <c r="B10" s="127"/>
      <c r="C10" s="127"/>
      <c r="D10" s="127"/>
      <c r="E10" s="127"/>
      <c r="F10" s="128"/>
    </row>
    <row r="11" spans="1:7" ht="15" customHeight="1" x14ac:dyDescent="0.25">
      <c r="A11" s="126" t="s">
        <v>165</v>
      </c>
      <c r="B11" s="127"/>
      <c r="C11" s="127"/>
      <c r="D11" s="127"/>
      <c r="E11" s="127"/>
      <c r="F11" s="128"/>
    </row>
    <row r="12" spans="1:7" ht="15.75" customHeight="1" x14ac:dyDescent="0.25">
      <c r="A12" s="126" t="s">
        <v>11</v>
      </c>
      <c r="B12" s="127"/>
      <c r="C12" s="127"/>
      <c r="D12" s="127"/>
      <c r="E12" s="127"/>
      <c r="F12" s="128"/>
    </row>
    <row r="13" spans="1:7" ht="24.75" customHeight="1" x14ac:dyDescent="0.25">
      <c r="A13" s="120" t="s">
        <v>12</v>
      </c>
      <c r="B13" s="121"/>
      <c r="C13" s="121"/>
      <c r="D13" s="121"/>
      <c r="E13" s="121"/>
      <c r="F13" s="122"/>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7" sqref="I7"/>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5" t="s">
        <v>160</v>
      </c>
      <c r="B1" s="79" t="s">
        <v>197</v>
      </c>
      <c r="C1" s="79" t="s">
        <v>198</v>
      </c>
      <c r="D1" s="79" t="s">
        <v>199</v>
      </c>
      <c r="E1" s="79" t="s">
        <v>200</v>
      </c>
      <c r="F1" s="79" t="s">
        <v>206</v>
      </c>
    </row>
    <row r="2" spans="1:6" x14ac:dyDescent="0.25">
      <c r="A2" s="36" t="s">
        <v>166</v>
      </c>
      <c r="B2" s="48">
        <f t="shared" ref="B2:D2" si="0">0.85*2000000</f>
        <v>1700000</v>
      </c>
      <c r="C2" s="48">
        <f t="shared" si="0"/>
        <v>1700000</v>
      </c>
      <c r="D2" s="48">
        <f t="shared" si="0"/>
        <v>1700000</v>
      </c>
      <c r="E2" s="48">
        <f>0.85*2000000</f>
        <v>1700000</v>
      </c>
      <c r="F2" s="48">
        <f>0.85*2000000</f>
        <v>1700000</v>
      </c>
    </row>
    <row r="3" spans="1:6" x14ac:dyDescent="0.25">
      <c r="A3" s="17" t="s">
        <v>167</v>
      </c>
      <c r="B3" s="63" t="s">
        <v>4</v>
      </c>
      <c r="C3" s="63" t="s">
        <v>4</v>
      </c>
      <c r="D3" s="63" t="s">
        <v>4</v>
      </c>
      <c r="E3" s="63" t="s">
        <v>4</v>
      </c>
      <c r="F3" s="63" t="s">
        <v>4</v>
      </c>
    </row>
    <row r="4" spans="1:6" x14ac:dyDescent="0.25">
      <c r="A4" s="18" t="s">
        <v>35</v>
      </c>
      <c r="B4" s="63" t="s">
        <v>4</v>
      </c>
      <c r="C4" s="63" t="s">
        <v>4</v>
      </c>
      <c r="D4" s="63" t="s">
        <v>4</v>
      </c>
      <c r="E4" s="63" t="s">
        <v>4</v>
      </c>
      <c r="F4" s="63" t="s">
        <v>4</v>
      </c>
    </row>
    <row r="5" spans="1:6" x14ac:dyDescent="0.25">
      <c r="A5" s="18" t="s">
        <v>168</v>
      </c>
      <c r="B5" s="63" t="s">
        <v>4</v>
      </c>
      <c r="C5" s="63" t="s">
        <v>4</v>
      </c>
      <c r="D5" s="63" t="s">
        <v>4</v>
      </c>
      <c r="E5" s="63" t="s">
        <v>4</v>
      </c>
      <c r="F5" s="63" t="s">
        <v>4</v>
      </c>
    </row>
    <row r="6" spans="1:6" x14ac:dyDescent="0.25">
      <c r="A6" s="18" t="s">
        <v>169</v>
      </c>
      <c r="B6" s="63" t="s">
        <v>4</v>
      </c>
      <c r="C6" s="63" t="s">
        <v>4</v>
      </c>
      <c r="D6" s="63" t="s">
        <v>4</v>
      </c>
      <c r="E6" s="63" t="s">
        <v>4</v>
      </c>
      <c r="F6" s="63" t="s">
        <v>4</v>
      </c>
    </row>
    <row r="7" spans="1:6" x14ac:dyDescent="0.25">
      <c r="A7" s="19" t="s">
        <v>170</v>
      </c>
      <c r="B7" s="63" t="s">
        <v>4</v>
      </c>
      <c r="C7" s="63" t="s">
        <v>4</v>
      </c>
      <c r="D7" s="63" t="s">
        <v>4</v>
      </c>
      <c r="E7" s="63" t="s">
        <v>4</v>
      </c>
      <c r="F7" s="63" t="s">
        <v>4</v>
      </c>
    </row>
    <row r="8" spans="1:6" x14ac:dyDescent="0.25">
      <c r="A8" s="20" t="s">
        <v>8</v>
      </c>
      <c r="B8" s="70">
        <f t="shared" ref="B8:F8" si="1">B2</f>
        <v>1700000</v>
      </c>
      <c r="C8" s="70">
        <f t="shared" si="1"/>
        <v>1700000</v>
      </c>
      <c r="D8" s="70">
        <f t="shared" si="1"/>
        <v>1700000</v>
      </c>
      <c r="E8" s="70">
        <f t="shared" si="1"/>
        <v>1700000</v>
      </c>
      <c r="F8" s="70">
        <f t="shared" si="1"/>
        <v>1700000</v>
      </c>
    </row>
    <row r="9" spans="1:6" ht="27" customHeight="1" x14ac:dyDescent="0.25">
      <c r="A9" s="130" t="s">
        <v>217</v>
      </c>
      <c r="B9" s="130"/>
      <c r="C9" s="130"/>
      <c r="D9" s="130"/>
      <c r="E9" s="130"/>
      <c r="F9" s="130"/>
    </row>
    <row r="10" spans="1:6" ht="14.25" customHeight="1" x14ac:dyDescent="0.25">
      <c r="A10" s="130" t="s">
        <v>22</v>
      </c>
      <c r="B10" s="130"/>
      <c r="C10" s="130"/>
      <c r="D10" s="130"/>
      <c r="E10" s="130"/>
      <c r="F10" s="130"/>
    </row>
    <row r="11" spans="1:6" ht="15.75" customHeight="1" x14ac:dyDescent="0.25">
      <c r="A11" s="130" t="s">
        <v>171</v>
      </c>
      <c r="B11" s="130"/>
      <c r="C11" s="130"/>
      <c r="D11" s="130"/>
      <c r="E11" s="130"/>
      <c r="F11" s="130"/>
    </row>
    <row r="12" spans="1:6" x14ac:dyDescent="0.25">
      <c r="A12" s="130" t="s">
        <v>172</v>
      </c>
      <c r="B12" s="130"/>
      <c r="C12" s="130"/>
      <c r="D12" s="130"/>
      <c r="E12" s="130"/>
      <c r="F12" s="130"/>
    </row>
    <row r="13" spans="1:6" ht="14.25" customHeight="1" x14ac:dyDescent="0.25">
      <c r="A13" s="126" t="s">
        <v>40</v>
      </c>
      <c r="B13" s="127"/>
      <c r="C13" s="127"/>
      <c r="D13" s="127"/>
      <c r="E13" s="127"/>
      <c r="F13" s="128"/>
    </row>
    <row r="14" spans="1:6" ht="26.25" customHeight="1" x14ac:dyDescent="0.25">
      <c r="A14" s="129" t="s">
        <v>12</v>
      </c>
      <c r="B14" s="129"/>
      <c r="C14" s="129"/>
      <c r="D14" s="129"/>
      <c r="E14" s="129"/>
      <c r="F14" s="129"/>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14" sqref="I14"/>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5" t="s">
        <v>160</v>
      </c>
      <c r="B1" s="79" t="s">
        <v>197</v>
      </c>
      <c r="C1" s="79" t="s">
        <v>198</v>
      </c>
      <c r="D1" s="79" t="s">
        <v>199</v>
      </c>
      <c r="E1" s="79" t="s">
        <v>200</v>
      </c>
      <c r="F1" s="79" t="s">
        <v>206</v>
      </c>
    </row>
    <row r="2" spans="1:6" x14ac:dyDescent="0.25">
      <c r="A2" s="36" t="s">
        <v>173</v>
      </c>
      <c r="B2" s="48">
        <f t="shared" ref="B2:D2" si="0">0.85*37000000</f>
        <v>31450000</v>
      </c>
      <c r="C2" s="48">
        <f t="shared" si="0"/>
        <v>31450000</v>
      </c>
      <c r="D2" s="48">
        <f t="shared" si="0"/>
        <v>31450000</v>
      </c>
      <c r="E2" s="48">
        <f>0.85*37000000</f>
        <v>31450000</v>
      </c>
      <c r="F2" s="48">
        <f>0.85*37000000</f>
        <v>31450000</v>
      </c>
    </row>
    <row r="3" spans="1:6" x14ac:dyDescent="0.25">
      <c r="A3" s="17" t="s">
        <v>174</v>
      </c>
      <c r="B3" s="63" t="s">
        <v>4</v>
      </c>
      <c r="C3" s="63" t="s">
        <v>4</v>
      </c>
      <c r="D3" s="63" t="s">
        <v>4</v>
      </c>
      <c r="E3" s="63" t="s">
        <v>4</v>
      </c>
      <c r="F3" s="63" t="s">
        <v>4</v>
      </c>
    </row>
    <row r="4" spans="1:6" x14ac:dyDescent="0.25">
      <c r="A4" s="18" t="s">
        <v>175</v>
      </c>
      <c r="B4" s="63" t="s">
        <v>4</v>
      </c>
      <c r="C4" s="63" t="s">
        <v>4</v>
      </c>
      <c r="D4" s="63" t="s">
        <v>4</v>
      </c>
      <c r="E4" s="63" t="s">
        <v>4</v>
      </c>
      <c r="F4" s="63" t="s">
        <v>4</v>
      </c>
    </row>
    <row r="5" spans="1:6" x14ac:dyDescent="0.25">
      <c r="A5" s="18" t="s">
        <v>163</v>
      </c>
      <c r="B5" s="63" t="s">
        <v>4</v>
      </c>
      <c r="C5" s="63" t="s">
        <v>4</v>
      </c>
      <c r="D5" s="63" t="s">
        <v>4</v>
      </c>
      <c r="E5" s="63" t="s">
        <v>4</v>
      </c>
      <c r="F5" s="63" t="s">
        <v>4</v>
      </c>
    </row>
    <row r="6" spans="1:6" x14ac:dyDescent="0.25">
      <c r="A6" s="18" t="s">
        <v>176</v>
      </c>
      <c r="B6" s="63" t="s">
        <v>4</v>
      </c>
      <c r="C6" s="63" t="s">
        <v>4</v>
      </c>
      <c r="D6" s="63" t="s">
        <v>4</v>
      </c>
      <c r="E6" s="63" t="s">
        <v>4</v>
      </c>
      <c r="F6" s="63" t="s">
        <v>4</v>
      </c>
    </row>
    <row r="7" spans="1:6" x14ac:dyDescent="0.25">
      <c r="A7" s="19" t="s">
        <v>70</v>
      </c>
      <c r="B7" s="63" t="s">
        <v>4</v>
      </c>
      <c r="C7" s="63" t="s">
        <v>4</v>
      </c>
      <c r="D7" s="63" t="s">
        <v>4</v>
      </c>
      <c r="E7" s="63" t="s">
        <v>4</v>
      </c>
      <c r="F7" s="63" t="s">
        <v>4</v>
      </c>
    </row>
    <row r="8" spans="1:6" x14ac:dyDescent="0.25">
      <c r="A8" s="20" t="s">
        <v>8</v>
      </c>
      <c r="B8" s="70">
        <f t="shared" ref="B8:F8" si="1">B2</f>
        <v>31450000</v>
      </c>
      <c r="C8" s="70">
        <f t="shared" si="1"/>
        <v>31450000</v>
      </c>
      <c r="D8" s="70">
        <f t="shared" si="1"/>
        <v>31450000</v>
      </c>
      <c r="E8" s="70">
        <f t="shared" si="1"/>
        <v>31450000</v>
      </c>
      <c r="F8" s="70">
        <f t="shared" si="1"/>
        <v>31450000</v>
      </c>
    </row>
    <row r="9" spans="1:6" ht="27" customHeight="1" x14ac:dyDescent="0.25">
      <c r="A9" s="130" t="s">
        <v>217</v>
      </c>
      <c r="B9" s="130"/>
      <c r="C9" s="130"/>
      <c r="D9" s="130"/>
      <c r="E9" s="130"/>
      <c r="F9" s="130"/>
    </row>
    <row r="10" spans="1:6" ht="14.25" customHeight="1" x14ac:dyDescent="0.25">
      <c r="A10" s="130" t="s">
        <v>22</v>
      </c>
      <c r="B10" s="130"/>
      <c r="C10" s="130"/>
      <c r="D10" s="130"/>
      <c r="E10" s="130"/>
      <c r="F10" s="130"/>
    </row>
    <row r="11" spans="1:6" ht="15.75" customHeight="1" x14ac:dyDescent="0.25">
      <c r="A11" s="130" t="s">
        <v>177</v>
      </c>
      <c r="B11" s="130"/>
      <c r="C11" s="130"/>
      <c r="D11" s="130"/>
      <c r="E11" s="130"/>
      <c r="F11" s="130"/>
    </row>
    <row r="12" spans="1:6" x14ac:dyDescent="0.25">
      <c r="A12" s="126" t="s">
        <v>11</v>
      </c>
      <c r="B12" s="127"/>
      <c r="C12" s="127"/>
      <c r="D12" s="127"/>
      <c r="E12" s="127"/>
      <c r="F12" s="128"/>
    </row>
    <row r="13" spans="1:6" ht="27.75" customHeight="1" x14ac:dyDescent="0.25">
      <c r="A13" s="129" t="s">
        <v>12</v>
      </c>
      <c r="B13" s="129"/>
      <c r="C13" s="129"/>
      <c r="D13" s="129"/>
      <c r="E13" s="129"/>
      <c r="F13" s="129"/>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20" sqref="A1:F20"/>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72"/>
      <c r="B1" s="79" t="s">
        <v>197</v>
      </c>
      <c r="C1" s="79" t="s">
        <v>198</v>
      </c>
      <c r="D1" s="79" t="s">
        <v>199</v>
      </c>
      <c r="E1" s="79" t="s">
        <v>200</v>
      </c>
      <c r="F1" s="79" t="s">
        <v>206</v>
      </c>
    </row>
    <row r="2" spans="1:6" x14ac:dyDescent="0.25">
      <c r="A2" s="71" t="s">
        <v>52</v>
      </c>
      <c r="B2" s="76">
        <v>1104491</v>
      </c>
      <c r="C2" s="76">
        <v>4806086</v>
      </c>
      <c r="D2" s="76">
        <v>3871832</v>
      </c>
      <c r="E2" s="76">
        <v>2900817</v>
      </c>
      <c r="F2" s="76">
        <v>2277826.3496300001</v>
      </c>
    </row>
    <row r="3" spans="1:6" ht="15" customHeight="1" x14ac:dyDescent="0.25">
      <c r="A3" s="73" t="s">
        <v>178</v>
      </c>
      <c r="B3" s="75">
        <v>761398</v>
      </c>
      <c r="C3" s="75">
        <v>3593783</v>
      </c>
      <c r="D3" s="75">
        <v>2274152</v>
      </c>
      <c r="E3" s="75">
        <v>1914985</v>
      </c>
      <c r="F3" s="75">
        <v>1827220.0608000001</v>
      </c>
    </row>
    <row r="4" spans="1:6" ht="15" customHeight="1" x14ac:dyDescent="0.25">
      <c r="A4" s="73" t="s">
        <v>179</v>
      </c>
      <c r="B4" s="75">
        <v>343093</v>
      </c>
      <c r="C4" s="75">
        <v>1212303</v>
      </c>
      <c r="D4" s="75">
        <v>1597680</v>
      </c>
      <c r="E4" s="75">
        <v>985832</v>
      </c>
      <c r="F4" s="75">
        <v>450606.28882999998</v>
      </c>
    </row>
    <row r="5" spans="1:6" ht="15" customHeight="1" x14ac:dyDescent="0.25">
      <c r="A5" s="71" t="s">
        <v>2</v>
      </c>
      <c r="B5" s="76">
        <v>34943</v>
      </c>
      <c r="C5" s="76">
        <v>172195</v>
      </c>
      <c r="D5" s="76">
        <v>320231</v>
      </c>
      <c r="E5" s="76">
        <v>119256</v>
      </c>
      <c r="F5" s="76">
        <v>44559.888622999999</v>
      </c>
    </row>
    <row r="6" spans="1:6" ht="15" customHeight="1" x14ac:dyDescent="0.25">
      <c r="A6" s="73" t="s">
        <v>180</v>
      </c>
      <c r="B6" s="57" t="s">
        <v>181</v>
      </c>
      <c r="C6" s="57" t="s">
        <v>181</v>
      </c>
      <c r="D6" s="57" t="s">
        <v>181</v>
      </c>
      <c r="E6" s="57" t="s">
        <v>181</v>
      </c>
      <c r="F6" s="57" t="s">
        <v>181</v>
      </c>
    </row>
    <row r="7" spans="1:6" ht="15" customHeight="1" x14ac:dyDescent="0.25">
      <c r="A7" s="73" t="s">
        <v>179</v>
      </c>
      <c r="B7" s="75">
        <v>34943</v>
      </c>
      <c r="C7" s="75">
        <v>172195</v>
      </c>
      <c r="D7" s="75">
        <v>320231</v>
      </c>
      <c r="E7" s="75">
        <v>119256</v>
      </c>
      <c r="F7" s="75">
        <v>44559.888622999999</v>
      </c>
    </row>
    <row r="8" spans="1:6" ht="15" customHeight="1" x14ac:dyDescent="0.25">
      <c r="A8" s="71" t="s">
        <v>5</v>
      </c>
      <c r="B8" s="76">
        <v>146697</v>
      </c>
      <c r="C8" s="76">
        <v>351972</v>
      </c>
      <c r="D8" s="76">
        <v>325420</v>
      </c>
      <c r="E8" s="76">
        <v>304715</v>
      </c>
      <c r="F8" s="76">
        <v>430643.48682400002</v>
      </c>
    </row>
    <row r="9" spans="1:6" ht="15" customHeight="1" x14ac:dyDescent="0.25">
      <c r="A9" s="73" t="s">
        <v>180</v>
      </c>
      <c r="B9" s="75">
        <v>61657</v>
      </c>
      <c r="C9" s="75">
        <v>186083</v>
      </c>
      <c r="D9" s="75">
        <v>199418</v>
      </c>
      <c r="E9" s="75">
        <v>235880</v>
      </c>
      <c r="F9" s="75">
        <v>353457.79515000002</v>
      </c>
    </row>
    <row r="10" spans="1:6" ht="15" customHeight="1" x14ac:dyDescent="0.25">
      <c r="A10" s="73" t="s">
        <v>179</v>
      </c>
      <c r="B10" s="75">
        <v>85040</v>
      </c>
      <c r="C10" s="75">
        <v>165889</v>
      </c>
      <c r="D10" s="75">
        <v>126003</v>
      </c>
      <c r="E10" s="75">
        <v>68835</v>
      </c>
      <c r="F10" s="75">
        <v>77185.691674000002</v>
      </c>
    </row>
    <row r="11" spans="1:6" ht="15" customHeight="1" x14ac:dyDescent="0.25">
      <c r="A11" s="74" t="s">
        <v>191</v>
      </c>
      <c r="B11" s="78" t="s">
        <v>4</v>
      </c>
      <c r="C11" s="78" t="s">
        <v>4</v>
      </c>
      <c r="D11" s="78" t="s">
        <v>4</v>
      </c>
      <c r="E11" s="78" t="s">
        <v>4</v>
      </c>
      <c r="F11" s="78" t="s">
        <v>4</v>
      </c>
    </row>
    <row r="12" spans="1:6" ht="15" customHeight="1" x14ac:dyDescent="0.25">
      <c r="A12" s="73" t="s">
        <v>180</v>
      </c>
      <c r="B12" s="77" t="s">
        <v>4</v>
      </c>
      <c r="C12" s="77" t="s">
        <v>4</v>
      </c>
      <c r="D12" s="77" t="s">
        <v>4</v>
      </c>
      <c r="E12" s="77" t="s">
        <v>4</v>
      </c>
      <c r="F12" s="77" t="s">
        <v>4</v>
      </c>
    </row>
    <row r="13" spans="1:6" ht="15" customHeight="1" x14ac:dyDescent="0.25">
      <c r="A13" s="73" t="s">
        <v>179</v>
      </c>
      <c r="B13" s="77" t="s">
        <v>4</v>
      </c>
      <c r="C13" s="77" t="s">
        <v>4</v>
      </c>
      <c r="D13" s="77" t="s">
        <v>4</v>
      </c>
      <c r="E13" s="77" t="s">
        <v>4</v>
      </c>
      <c r="F13" s="77" t="s">
        <v>4</v>
      </c>
    </row>
    <row r="14" spans="1:6" ht="15" customHeight="1" x14ac:dyDescent="0.25">
      <c r="A14" s="71" t="s">
        <v>6</v>
      </c>
      <c r="B14" s="76" t="s">
        <v>4</v>
      </c>
      <c r="C14" s="76" t="s">
        <v>4</v>
      </c>
      <c r="D14" s="76" t="s">
        <v>4</v>
      </c>
      <c r="E14" s="76" t="s">
        <v>4</v>
      </c>
      <c r="F14" s="76" t="s">
        <v>4</v>
      </c>
    </row>
    <row r="15" spans="1:6" ht="15" customHeight="1" x14ac:dyDescent="0.25">
      <c r="A15" s="73" t="s">
        <v>180</v>
      </c>
      <c r="B15" s="75" t="s">
        <v>4</v>
      </c>
      <c r="C15" s="75" t="s">
        <v>4</v>
      </c>
      <c r="D15" s="75" t="s">
        <v>4</v>
      </c>
      <c r="E15" s="75" t="s">
        <v>4</v>
      </c>
      <c r="F15" s="75" t="s">
        <v>4</v>
      </c>
    </row>
    <row r="16" spans="1:6" ht="15" customHeight="1" x14ac:dyDescent="0.25">
      <c r="A16" s="73" t="s">
        <v>179</v>
      </c>
      <c r="B16" s="75" t="s">
        <v>4</v>
      </c>
      <c r="C16" s="75" t="s">
        <v>4</v>
      </c>
      <c r="D16" s="75" t="s">
        <v>4</v>
      </c>
      <c r="E16" s="75" t="s">
        <v>4</v>
      </c>
      <c r="F16" s="75" t="s">
        <v>4</v>
      </c>
    </row>
    <row r="17" spans="1:6" ht="15" customHeight="1" x14ac:dyDescent="0.25">
      <c r="A17" s="71" t="s">
        <v>7</v>
      </c>
      <c r="B17" s="76" t="s">
        <v>4</v>
      </c>
      <c r="C17" s="76" t="s">
        <v>4</v>
      </c>
      <c r="D17" s="76" t="s">
        <v>4</v>
      </c>
      <c r="E17" s="76" t="s">
        <v>4</v>
      </c>
      <c r="F17" s="76" t="s">
        <v>4</v>
      </c>
    </row>
    <row r="18" spans="1:6" ht="16.5" customHeight="1" x14ac:dyDescent="0.25">
      <c r="A18" s="73" t="s">
        <v>180</v>
      </c>
      <c r="B18" s="75" t="s">
        <v>4</v>
      </c>
      <c r="C18" s="75" t="s">
        <v>4</v>
      </c>
      <c r="D18" s="75" t="s">
        <v>4</v>
      </c>
      <c r="E18" s="75" t="s">
        <v>4</v>
      </c>
      <c r="F18" s="75" t="s">
        <v>4</v>
      </c>
    </row>
    <row r="19" spans="1:6" ht="15.75" customHeight="1" x14ac:dyDescent="0.25">
      <c r="A19" s="73" t="s">
        <v>179</v>
      </c>
      <c r="B19" s="75" t="s">
        <v>4</v>
      </c>
      <c r="C19" s="75" t="s">
        <v>4</v>
      </c>
      <c r="D19" s="75" t="s">
        <v>4</v>
      </c>
      <c r="E19" s="75" t="s">
        <v>4</v>
      </c>
      <c r="F19" s="75" t="s">
        <v>4</v>
      </c>
    </row>
    <row r="20" spans="1:6" ht="15.95" customHeight="1" x14ac:dyDescent="0.25">
      <c r="A20" s="71" t="s">
        <v>8</v>
      </c>
      <c r="B20" s="76">
        <v>1286131</v>
      </c>
      <c r="C20" s="76">
        <v>5330253</v>
      </c>
      <c r="D20" s="76">
        <v>4517483</v>
      </c>
      <c r="E20" s="76">
        <v>3324787</v>
      </c>
      <c r="F20" s="76">
        <v>2753029.7250770004</v>
      </c>
    </row>
    <row r="21" spans="1:6" ht="15.95" customHeight="1" x14ac:dyDescent="0.25">
      <c r="A21" s="97"/>
      <c r="B21" s="98"/>
      <c r="C21" s="98"/>
      <c r="D21" s="98"/>
      <c r="E21" s="98"/>
      <c r="F21" s="99"/>
    </row>
    <row r="22" spans="1:6" ht="66.75" customHeight="1" x14ac:dyDescent="0.25">
      <c r="A22" s="96" t="s">
        <v>194</v>
      </c>
      <c r="B22" s="96"/>
      <c r="C22" s="96"/>
      <c r="D22" s="96"/>
      <c r="E22" s="96"/>
      <c r="F22" s="96"/>
    </row>
    <row r="23" spans="1:6" ht="15.95" customHeight="1" x14ac:dyDescent="0.25">
      <c r="A23" s="96" t="s">
        <v>13</v>
      </c>
      <c r="B23" s="96"/>
      <c r="C23" s="96"/>
      <c r="D23" s="96"/>
      <c r="E23" s="96"/>
      <c r="F23" s="96"/>
    </row>
    <row r="24" spans="1:6" ht="15" customHeight="1" x14ac:dyDescent="0.25">
      <c r="A24" s="96" t="s">
        <v>10</v>
      </c>
      <c r="B24" s="96"/>
      <c r="C24" s="96"/>
      <c r="D24" s="96"/>
      <c r="E24" s="96"/>
      <c r="F24" s="96"/>
    </row>
    <row r="25" spans="1:6" ht="15" customHeight="1" x14ac:dyDescent="0.25">
      <c r="A25" s="96" t="s">
        <v>11</v>
      </c>
      <c r="B25" s="96"/>
      <c r="C25" s="96"/>
      <c r="D25" s="96"/>
      <c r="E25" s="96"/>
      <c r="F25" s="96"/>
    </row>
    <row r="26" spans="1:6" ht="29.25"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4" sqref="H14"/>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72"/>
      <c r="B1" s="79" t="s">
        <v>197</v>
      </c>
      <c r="C1" s="79" t="s">
        <v>198</v>
      </c>
      <c r="D1" s="79" t="s">
        <v>199</v>
      </c>
      <c r="E1" s="79" t="s">
        <v>200</v>
      </c>
      <c r="F1" s="79" t="s">
        <v>206</v>
      </c>
    </row>
    <row r="2" spans="1:6" x14ac:dyDescent="0.25">
      <c r="A2" s="71" t="s">
        <v>52</v>
      </c>
      <c r="B2" s="76">
        <v>2208982</v>
      </c>
      <c r="C2" s="76">
        <v>9612173</v>
      </c>
      <c r="D2" s="76">
        <v>7743663</v>
      </c>
      <c r="E2" s="76">
        <v>5801634</v>
      </c>
      <c r="F2" s="76">
        <v>4555652.6993000004</v>
      </c>
    </row>
    <row r="3" spans="1:6" ht="15" customHeight="1" x14ac:dyDescent="0.25">
      <c r="A3" s="73" t="s">
        <v>188</v>
      </c>
      <c r="B3" s="75">
        <v>1367029</v>
      </c>
      <c r="C3" s="75">
        <v>6801686</v>
      </c>
      <c r="D3" s="75">
        <v>4974818</v>
      </c>
      <c r="E3" s="75">
        <v>3630278</v>
      </c>
      <c r="F3" s="75">
        <v>2674239.9618000002</v>
      </c>
    </row>
    <row r="4" spans="1:6" ht="15" customHeight="1" x14ac:dyDescent="0.25">
      <c r="A4" s="73" t="s">
        <v>139</v>
      </c>
      <c r="B4" s="75">
        <v>841953</v>
      </c>
      <c r="C4" s="75">
        <v>2810487</v>
      </c>
      <c r="D4" s="75">
        <v>2768845</v>
      </c>
      <c r="E4" s="75">
        <v>2171356</v>
      </c>
      <c r="F4" s="75">
        <v>1881412.7375</v>
      </c>
    </row>
    <row r="5" spans="1:6" ht="15" customHeight="1" x14ac:dyDescent="0.25">
      <c r="A5" s="74" t="s">
        <v>2</v>
      </c>
      <c r="B5" s="76">
        <v>69885</v>
      </c>
      <c r="C5" s="76">
        <v>344390</v>
      </c>
      <c r="D5" s="76">
        <v>640461</v>
      </c>
      <c r="E5" s="76">
        <v>238511</v>
      </c>
      <c r="F5" s="76">
        <v>89119.777246999991</v>
      </c>
    </row>
    <row r="6" spans="1:6" ht="15" customHeight="1" x14ac:dyDescent="0.25">
      <c r="A6" s="73" t="s">
        <v>189</v>
      </c>
      <c r="B6" s="75">
        <v>42920</v>
      </c>
      <c r="C6" s="75">
        <v>279016</v>
      </c>
      <c r="D6" s="75">
        <v>586805</v>
      </c>
      <c r="E6" s="75">
        <v>164386</v>
      </c>
      <c r="F6" s="75">
        <v>57870.192096999999</v>
      </c>
    </row>
    <row r="7" spans="1:6" ht="15" customHeight="1" x14ac:dyDescent="0.25">
      <c r="A7" s="73" t="s">
        <v>139</v>
      </c>
      <c r="B7" s="75">
        <v>26965</v>
      </c>
      <c r="C7" s="75">
        <v>65374</v>
      </c>
      <c r="D7" s="75">
        <v>53656</v>
      </c>
      <c r="E7" s="75">
        <v>74125</v>
      </c>
      <c r="F7" s="75">
        <v>31249.585149999999</v>
      </c>
    </row>
    <row r="8" spans="1:6" ht="15" customHeight="1" x14ac:dyDescent="0.25">
      <c r="A8" s="74" t="s">
        <v>5</v>
      </c>
      <c r="B8" s="76">
        <v>293395</v>
      </c>
      <c r="C8" s="76">
        <v>703944</v>
      </c>
      <c r="D8" s="76">
        <v>650841</v>
      </c>
      <c r="E8" s="76">
        <v>609430</v>
      </c>
      <c r="F8" s="76">
        <v>861286.9736599999</v>
      </c>
    </row>
    <row r="9" spans="1:6" ht="15" customHeight="1" x14ac:dyDescent="0.25">
      <c r="A9" s="73" t="s">
        <v>189</v>
      </c>
      <c r="B9" s="75">
        <v>174674</v>
      </c>
      <c r="C9" s="75">
        <v>411706</v>
      </c>
      <c r="D9" s="75">
        <v>401095</v>
      </c>
      <c r="E9" s="75">
        <v>362566</v>
      </c>
      <c r="F9" s="75">
        <v>520369.54174999997</v>
      </c>
    </row>
    <row r="10" spans="1:6" ht="15" customHeight="1" x14ac:dyDescent="0.25">
      <c r="A10" s="73" t="s">
        <v>139</v>
      </c>
      <c r="B10" s="75">
        <v>118721</v>
      </c>
      <c r="C10" s="75">
        <v>292238</v>
      </c>
      <c r="D10" s="75">
        <v>249745</v>
      </c>
      <c r="E10" s="75">
        <v>246864</v>
      </c>
      <c r="F10" s="75">
        <v>340917.43190999998</v>
      </c>
    </row>
    <row r="11" spans="1:6" ht="15" customHeight="1" x14ac:dyDescent="0.25">
      <c r="A11" s="74" t="s">
        <v>191</v>
      </c>
      <c r="B11" s="78" t="s">
        <v>4</v>
      </c>
      <c r="C11" s="78" t="s">
        <v>4</v>
      </c>
      <c r="D11" s="78" t="s">
        <v>4</v>
      </c>
      <c r="E11" s="78" t="s">
        <v>4</v>
      </c>
      <c r="F11" s="78" t="s">
        <v>4</v>
      </c>
    </row>
    <row r="12" spans="1:6" ht="15" customHeight="1" x14ac:dyDescent="0.25">
      <c r="A12" s="73" t="s">
        <v>189</v>
      </c>
      <c r="B12" s="77" t="s">
        <v>4</v>
      </c>
      <c r="C12" s="77" t="s">
        <v>4</v>
      </c>
      <c r="D12" s="77" t="s">
        <v>4</v>
      </c>
      <c r="E12" s="77" t="s">
        <v>4</v>
      </c>
      <c r="F12" s="77" t="s">
        <v>4</v>
      </c>
    </row>
    <row r="13" spans="1:6" ht="15" customHeight="1" x14ac:dyDescent="0.25">
      <c r="A13" s="73" t="s">
        <v>139</v>
      </c>
      <c r="B13" s="77" t="s">
        <v>4</v>
      </c>
      <c r="C13" s="77" t="s">
        <v>4</v>
      </c>
      <c r="D13" s="77" t="s">
        <v>4</v>
      </c>
      <c r="E13" s="77" t="s">
        <v>4</v>
      </c>
      <c r="F13" s="77" t="s">
        <v>4</v>
      </c>
    </row>
    <row r="14" spans="1:6" ht="15" customHeight="1" x14ac:dyDescent="0.25">
      <c r="A14" s="74" t="s">
        <v>6</v>
      </c>
      <c r="B14" s="78" t="s">
        <v>4</v>
      </c>
      <c r="C14" s="78" t="s">
        <v>4</v>
      </c>
      <c r="D14" s="78" t="s">
        <v>4</v>
      </c>
      <c r="E14" s="78" t="s">
        <v>4</v>
      </c>
      <c r="F14" s="78" t="s">
        <v>4</v>
      </c>
    </row>
    <row r="15" spans="1:6" ht="15" customHeight="1" x14ac:dyDescent="0.25">
      <c r="A15" s="73" t="s">
        <v>189</v>
      </c>
      <c r="B15" s="77" t="s">
        <v>4</v>
      </c>
      <c r="C15" s="77" t="s">
        <v>4</v>
      </c>
      <c r="D15" s="77" t="s">
        <v>4</v>
      </c>
      <c r="E15" s="77" t="s">
        <v>4</v>
      </c>
      <c r="F15" s="77" t="s">
        <v>4</v>
      </c>
    </row>
    <row r="16" spans="1:6" ht="15" customHeight="1" x14ac:dyDescent="0.25">
      <c r="A16" s="73" t="s">
        <v>139</v>
      </c>
      <c r="B16" s="77" t="s">
        <v>4</v>
      </c>
      <c r="C16" s="77" t="s">
        <v>4</v>
      </c>
      <c r="D16" s="77" t="s">
        <v>4</v>
      </c>
      <c r="E16" s="77" t="s">
        <v>4</v>
      </c>
      <c r="F16" s="77" t="s">
        <v>4</v>
      </c>
    </row>
    <row r="17" spans="1:6" ht="15" customHeight="1" x14ac:dyDescent="0.25">
      <c r="A17" s="74" t="s">
        <v>7</v>
      </c>
      <c r="B17" s="76" t="s">
        <v>4</v>
      </c>
      <c r="C17" s="76" t="s">
        <v>4</v>
      </c>
      <c r="D17" s="76" t="s">
        <v>4</v>
      </c>
      <c r="E17" s="76" t="s">
        <v>4</v>
      </c>
      <c r="F17" s="76" t="s">
        <v>4</v>
      </c>
    </row>
    <row r="18" spans="1:6" ht="15" customHeight="1" x14ac:dyDescent="0.25">
      <c r="A18" s="73" t="s">
        <v>189</v>
      </c>
      <c r="B18" s="75" t="s">
        <v>4</v>
      </c>
      <c r="C18" s="75" t="s">
        <v>4</v>
      </c>
      <c r="D18" s="75" t="s">
        <v>4</v>
      </c>
      <c r="E18" s="75" t="s">
        <v>4</v>
      </c>
      <c r="F18" s="75" t="s">
        <v>4</v>
      </c>
    </row>
    <row r="19" spans="1:6" ht="15" customHeight="1" x14ac:dyDescent="0.25">
      <c r="A19" s="73" t="s">
        <v>139</v>
      </c>
      <c r="B19" s="75" t="s">
        <v>4</v>
      </c>
      <c r="C19" s="75" t="s">
        <v>4</v>
      </c>
      <c r="D19" s="75" t="s">
        <v>4</v>
      </c>
      <c r="E19" s="75" t="s">
        <v>4</v>
      </c>
      <c r="F19" s="75" t="s">
        <v>4</v>
      </c>
    </row>
    <row r="20" spans="1:6" ht="15" customHeight="1" x14ac:dyDescent="0.25">
      <c r="A20" s="74" t="s">
        <v>8</v>
      </c>
      <c r="B20" s="76">
        <v>2572262</v>
      </c>
      <c r="C20" s="76">
        <v>10660507</v>
      </c>
      <c r="D20" s="76">
        <v>9034965</v>
      </c>
      <c r="E20" s="76">
        <v>6649575</v>
      </c>
      <c r="F20" s="76">
        <v>5506059.4502070006</v>
      </c>
    </row>
    <row r="21" spans="1:6" ht="15" customHeight="1" x14ac:dyDescent="0.25">
      <c r="A21" s="89"/>
      <c r="B21" s="90"/>
      <c r="C21" s="90"/>
      <c r="D21" s="90"/>
      <c r="E21" s="90"/>
      <c r="F21" s="91"/>
    </row>
    <row r="22" spans="1:6" ht="105.75" customHeight="1" x14ac:dyDescent="0.25">
      <c r="A22" s="96" t="s">
        <v>195</v>
      </c>
      <c r="B22" s="96"/>
      <c r="C22" s="96"/>
      <c r="D22" s="96"/>
      <c r="E22" s="96"/>
      <c r="F22" s="96"/>
    </row>
    <row r="23" spans="1:6" ht="15" customHeight="1" x14ac:dyDescent="0.25">
      <c r="A23" s="96" t="s">
        <v>13</v>
      </c>
      <c r="B23" s="96"/>
      <c r="C23" s="96"/>
      <c r="D23" s="96"/>
      <c r="E23" s="96"/>
      <c r="F23" s="96"/>
    </row>
    <row r="24" spans="1:6" ht="14.25" customHeight="1" x14ac:dyDescent="0.25">
      <c r="A24" s="96" t="s">
        <v>14</v>
      </c>
      <c r="B24" s="96"/>
      <c r="C24" s="96"/>
      <c r="D24" s="96"/>
      <c r="E24" s="96"/>
      <c r="F24" s="96"/>
    </row>
    <row r="25" spans="1:6" ht="15.75" customHeight="1" x14ac:dyDescent="0.25">
      <c r="A25" s="96" t="s">
        <v>11</v>
      </c>
      <c r="B25" s="96"/>
      <c r="C25" s="96"/>
      <c r="D25" s="96"/>
      <c r="E25" s="96"/>
      <c r="F25" s="96"/>
    </row>
    <row r="26" spans="1:6" ht="27"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8" sqref="A1:D8"/>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x14ac:dyDescent="0.25">
      <c r="A2" s="17" t="s">
        <v>65</v>
      </c>
      <c r="B2" s="63">
        <v>125616529</v>
      </c>
      <c r="C2" s="63">
        <v>71371557</v>
      </c>
      <c r="D2" s="63">
        <v>196988086</v>
      </c>
    </row>
    <row r="3" spans="1:4" x14ac:dyDescent="0.25">
      <c r="A3" s="18" t="s">
        <v>15</v>
      </c>
      <c r="B3" s="63">
        <v>47088089</v>
      </c>
      <c r="C3" s="63">
        <v>7996875</v>
      </c>
      <c r="D3" s="63">
        <v>55084964</v>
      </c>
    </row>
    <row r="4" spans="1:4" x14ac:dyDescent="0.25">
      <c r="A4" s="18" t="s">
        <v>18</v>
      </c>
      <c r="B4" s="63">
        <v>27698644</v>
      </c>
      <c r="C4" s="63">
        <v>9414863</v>
      </c>
      <c r="D4" s="63">
        <v>37113507</v>
      </c>
    </row>
    <row r="5" spans="1:4" x14ac:dyDescent="0.25">
      <c r="A5" s="18" t="s">
        <v>21</v>
      </c>
      <c r="B5" s="63">
        <v>0</v>
      </c>
      <c r="C5" s="63">
        <v>20642257</v>
      </c>
      <c r="D5" s="63">
        <v>20642257</v>
      </c>
    </row>
    <row r="6" spans="1:4" x14ac:dyDescent="0.25">
      <c r="A6" s="19" t="s">
        <v>66</v>
      </c>
      <c r="B6" s="63">
        <v>6340351</v>
      </c>
      <c r="C6" s="63">
        <v>27146383</v>
      </c>
      <c r="D6" s="63">
        <v>33486734</v>
      </c>
    </row>
    <row r="7" spans="1:4" x14ac:dyDescent="0.25">
      <c r="A7" s="20" t="s">
        <v>8</v>
      </c>
      <c r="B7" s="70">
        <f>SUM(B2:B6)</f>
        <v>206743613</v>
      </c>
      <c r="C7" s="70">
        <f>SUM(C2:C6)</f>
        <v>136571935</v>
      </c>
      <c r="D7" s="70">
        <f>SUM(D2:D6)</f>
        <v>343315548</v>
      </c>
    </row>
    <row r="8" spans="1:4" ht="34.5" customHeight="1" x14ac:dyDescent="0.25">
      <c r="A8" s="100" t="s">
        <v>67</v>
      </c>
      <c r="B8" s="100"/>
      <c r="C8" s="100"/>
      <c r="D8" s="100"/>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9" sqref="A1:I9"/>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5" t="s">
        <v>63</v>
      </c>
      <c r="B1" s="42" t="s">
        <v>68</v>
      </c>
      <c r="C1" s="42" t="s">
        <v>25</v>
      </c>
      <c r="D1" s="42" t="s">
        <v>23</v>
      </c>
      <c r="E1" s="42" t="s">
        <v>24</v>
      </c>
      <c r="F1" s="42" t="s">
        <v>69</v>
      </c>
      <c r="G1" s="42" t="s">
        <v>26</v>
      </c>
      <c r="H1" s="42" t="s">
        <v>70</v>
      </c>
      <c r="I1" s="42" t="s">
        <v>8</v>
      </c>
    </row>
    <row r="2" spans="1:9" x14ac:dyDescent="0.25">
      <c r="A2" s="18" t="s">
        <v>32</v>
      </c>
      <c r="B2" s="60">
        <v>1177531</v>
      </c>
      <c r="C2" s="60">
        <v>8598876</v>
      </c>
      <c r="D2" s="60">
        <v>2320596</v>
      </c>
      <c r="E2" s="60">
        <v>1938859</v>
      </c>
      <c r="F2" s="60">
        <v>349294</v>
      </c>
      <c r="G2" s="60">
        <v>133158</v>
      </c>
      <c r="H2" s="60">
        <v>232689</v>
      </c>
      <c r="I2" s="60">
        <v>14751003</v>
      </c>
    </row>
    <row r="3" spans="1:9" x14ac:dyDescent="0.25">
      <c r="A3" s="17" t="s">
        <v>65</v>
      </c>
      <c r="B3" s="60">
        <v>64460329</v>
      </c>
      <c r="C3" s="60">
        <v>77704041</v>
      </c>
      <c r="D3" s="60">
        <v>14714568</v>
      </c>
      <c r="E3" s="60">
        <v>18892310</v>
      </c>
      <c r="F3" s="60">
        <v>4671785</v>
      </c>
      <c r="G3" s="60">
        <v>4321226</v>
      </c>
      <c r="H3" s="60">
        <v>12223828</v>
      </c>
      <c r="I3" s="60">
        <v>196988087</v>
      </c>
    </row>
    <row r="4" spans="1:9" x14ac:dyDescent="0.25">
      <c r="A4" s="18" t="s">
        <v>15</v>
      </c>
      <c r="B4" s="60">
        <v>25463442</v>
      </c>
      <c r="C4" s="60">
        <v>16981438</v>
      </c>
      <c r="D4" s="60">
        <v>8351293</v>
      </c>
      <c r="E4" s="60">
        <v>24126</v>
      </c>
      <c r="F4" s="60">
        <v>281911</v>
      </c>
      <c r="G4" s="60">
        <v>76770</v>
      </c>
      <c r="H4" s="60">
        <v>3905984</v>
      </c>
      <c r="I4" s="60">
        <v>55084964</v>
      </c>
    </row>
    <row r="5" spans="1:9" x14ac:dyDescent="0.25">
      <c r="A5" s="18" t="s">
        <v>18</v>
      </c>
      <c r="B5" s="60">
        <v>21624151</v>
      </c>
      <c r="C5" s="60">
        <v>6016069</v>
      </c>
      <c r="D5" s="60">
        <v>5753870</v>
      </c>
      <c r="E5" s="60">
        <v>151341</v>
      </c>
      <c r="F5" s="60">
        <v>1743147</v>
      </c>
      <c r="G5" s="60">
        <v>906306</v>
      </c>
      <c r="H5" s="60">
        <v>918622</v>
      </c>
      <c r="I5" s="60">
        <v>37113506</v>
      </c>
    </row>
    <row r="6" spans="1:9" x14ac:dyDescent="0.25">
      <c r="A6" s="18" t="s">
        <v>21</v>
      </c>
      <c r="B6" s="60">
        <v>8048824</v>
      </c>
      <c r="C6" s="60">
        <v>8109234</v>
      </c>
      <c r="D6" s="60">
        <v>1298534</v>
      </c>
      <c r="E6" s="60">
        <v>2574156</v>
      </c>
      <c r="F6" s="60">
        <v>321399</v>
      </c>
      <c r="G6" s="60">
        <v>17076</v>
      </c>
      <c r="H6" s="60">
        <v>273034</v>
      </c>
      <c r="I6" s="60">
        <v>20642257</v>
      </c>
    </row>
    <row r="7" spans="1:9" x14ac:dyDescent="0.25">
      <c r="A7" s="19" t="s">
        <v>66</v>
      </c>
      <c r="B7" s="60">
        <v>6101745</v>
      </c>
      <c r="C7" s="60">
        <v>10732537</v>
      </c>
      <c r="D7" s="60">
        <v>1144760</v>
      </c>
      <c r="E7" s="60">
        <v>325616</v>
      </c>
      <c r="F7" s="60">
        <v>164626</v>
      </c>
      <c r="G7" s="60">
        <v>35501</v>
      </c>
      <c r="H7" s="60">
        <v>230948</v>
      </c>
      <c r="I7" s="60">
        <v>18735733</v>
      </c>
    </row>
    <row r="8" spans="1:9" x14ac:dyDescent="0.25">
      <c r="A8" s="22" t="s">
        <v>8</v>
      </c>
      <c r="B8" s="58">
        <f>SUM(B2:B7)</f>
        <v>126876022</v>
      </c>
      <c r="C8" s="58">
        <f t="shared" ref="C8:H8" si="0">SUM(C2:C7)</f>
        <v>128142195</v>
      </c>
      <c r="D8" s="58">
        <f t="shared" si="0"/>
        <v>33583621</v>
      </c>
      <c r="E8" s="58">
        <f t="shared" si="0"/>
        <v>23906408</v>
      </c>
      <c r="F8" s="58">
        <f t="shared" si="0"/>
        <v>7532162</v>
      </c>
      <c r="G8" s="58">
        <f t="shared" si="0"/>
        <v>5490037</v>
      </c>
      <c r="H8" s="58">
        <f t="shared" si="0"/>
        <v>17785105</v>
      </c>
      <c r="I8" s="58">
        <f>SUM(I2:I7)</f>
        <v>343315550</v>
      </c>
    </row>
    <row r="9" spans="1:9" ht="19.5" customHeight="1" x14ac:dyDescent="0.25">
      <c r="A9" s="101" t="s">
        <v>71</v>
      </c>
      <c r="B9" s="101"/>
      <c r="C9" s="101"/>
      <c r="D9" s="101"/>
      <c r="E9" s="101"/>
      <c r="F9" s="101"/>
      <c r="G9" s="101"/>
      <c r="H9" s="101"/>
      <c r="I9" s="101"/>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2014-02-12T17:21:44Z</dcterms:modified>
</cp:coreProperties>
</file>