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530" windowHeight="14760" tabRatio="96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F20" i="97" l="1"/>
  <c r="F8" i="97"/>
  <c r="F5" i="97"/>
  <c r="F2" i="97"/>
  <c r="F8" i="96"/>
  <c r="F20" i="96" s="1"/>
  <c r="F5" i="96"/>
  <c r="F2" i="96"/>
  <c r="F20" i="95" l="1"/>
  <c r="F8" i="95"/>
  <c r="F5" i="95"/>
  <c r="F2" i="95"/>
  <c r="F8" i="94"/>
  <c r="F20" i="94" s="1"/>
  <c r="F5" i="94"/>
  <c r="F2" i="94"/>
  <c r="D10" i="74" l="1"/>
  <c r="C10" i="74"/>
  <c r="B10" i="74"/>
  <c r="F20" i="93"/>
  <c r="F8" i="93"/>
  <c r="F5" i="93"/>
  <c r="F2" i="93"/>
  <c r="F8" i="92"/>
  <c r="F20" i="92" s="1"/>
  <c r="F5" i="92"/>
  <c r="F2" i="92"/>
  <c r="E8" i="91" l="1"/>
  <c r="D8" i="91"/>
  <c r="C8" i="91"/>
  <c r="B8" i="91"/>
  <c r="F2" i="91"/>
  <c r="F8" i="91" s="1"/>
  <c r="E2" i="91"/>
  <c r="D2" i="91"/>
  <c r="C2" i="91"/>
  <c r="B2" i="91"/>
  <c r="E8" i="90" l="1"/>
  <c r="D8" i="90"/>
  <c r="C8" i="90"/>
  <c r="B8" i="90"/>
  <c r="F2" i="90"/>
  <c r="F8" i="90" s="1"/>
  <c r="E2" i="90"/>
  <c r="D2" i="90"/>
  <c r="C2" i="90"/>
  <c r="B2" i="90"/>
  <c r="E8" i="89" l="1"/>
  <c r="D8" i="89"/>
  <c r="C8" i="89"/>
  <c r="B8" i="89"/>
  <c r="F2" i="89"/>
  <c r="F8" i="89" s="1"/>
  <c r="E2" i="89"/>
  <c r="D2" i="89"/>
  <c r="C2" i="89"/>
  <c r="B2" i="89"/>
</calcChain>
</file>

<file path=xl/sharedStrings.xml><?xml version="1.0" encoding="utf-8"?>
<sst xmlns="http://schemas.openxmlformats.org/spreadsheetml/2006/main" count="1161" uniqueCount="220">
  <si>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</si>
  <si>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</si>
  <si>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</si>
  <si>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</si>
  <si>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</si>
  <si>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</si>
  <si>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</si>
  <si>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</si>
  <si>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</si>
  <si>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</si>
  <si>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</si>
  <si>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</si>
  <si>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</si>
  <si>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</si>
  <si>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</si>
  <si>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</si>
  <si>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</si>
  <si>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</si>
  <si>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</si>
  <si>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</si>
  <si>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</si>
  <si>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</si>
  <si>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</si>
  <si>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</si>
  <si>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</si>
  <si>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</si>
  <si>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</si>
  <si>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</si>
  <si>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</si>
  <si>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</si>
  <si>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</si>
  <si>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</si>
  <si>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</si>
  <si>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</si>
  <si>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</si>
  <si>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</si>
  <si>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</si>
  <si>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</si>
  <si>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</si>
  <si>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</si>
  <si>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</si>
  <si>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</si>
  <si>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</si>
  <si>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</si>
  <si>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</si>
  <si>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</si>
  <si>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</si>
  <si>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</si>
  <si>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</si>
  <si>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</si>
  <si>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</si>
  <si>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</si>
  <si>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</si>
  <si>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</si>
  <si>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</si>
  <si>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</si>
  <si>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</si>
  <si>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</si>
  <si>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</si>
  <si>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</si>
  <si>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</si>
  <si>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</si>
  <si>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</si>
  <si>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</si>
  <si>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</si>
  <si>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</si>
  <si>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</si>
  <si>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</si>
  <si>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</si>
  <si>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</si>
  <si>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</si>
  <si>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</si>
  <si>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</si>
  <si>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</si>
  <si>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</si>
  <si>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</si>
  <si>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</si>
  <si>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</si>
  <si>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</si>
  <si>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</si>
  <si>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</si>
  <si>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</si>
  <si>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</si>
  <si>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</si>
  <si>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</si>
  <si>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</si>
  <si>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</si>
  <si>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</si>
  <si>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</si>
  <si>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</si>
  <si>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</si>
  <si>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</si>
  <si>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</si>
  <si>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</si>
  <si>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</si>
  <si>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</si>
  <si>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</si>
  <si>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</si>
  <si>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</si>
  <si>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</si>
  <si>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</si>
  <si>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</si>
  <si>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</si>
  <si>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</si>
  <si>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</si>
  <si>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</si>
  <si>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</si>
  <si>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</si>
  <si>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</si>
  <si>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</si>
  <si>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</si>
  <si>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</si>
  <si>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</si>
  <si>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</si>
  <si>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</si>
  <si>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</si>
  <si>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</si>
  <si>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</si>
  <si>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</si>
  <si>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</si>
  <si>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</si>
  <si>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</si>
  <si>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</si>
  <si>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</si>
  <si>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</si>
  <si>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</si>
  <si>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</si>
  <si>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</si>
  <si>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</si>
  <si>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</si>
  <si>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</si>
  <si>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</si>
  <si>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</si>
  <si>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</si>
  <si>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</si>
  <si>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</si>
  <si>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</si>
  <si>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</si>
  <si>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</si>
  <si>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</si>
  <si>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</si>
  <si>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</si>
  <si>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</si>
  <si>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</si>
  <si>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</si>
  <si>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</si>
  <si>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</si>
  <si>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</si>
  <si>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</si>
  <si>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</si>
  <si>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</si>
  <si>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</si>
  <si>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</si>
  <si>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</si>
  <si>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</si>
  <si>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</si>
  <si>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</si>
  <si>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</si>
  <si>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</si>
  <si>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</si>
  <si>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</si>
  <si>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</si>
  <si>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</si>
  <si>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</si>
  <si>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</si>
  <si>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</si>
  <si>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</si>
  <si>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</si>
  <si>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</si>
  <si>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</si>
  <si>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</si>
  <si>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</si>
  <si>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</si>
  <si>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</si>
  <si>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</si>
  <si>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</si>
  <si>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</si>
  <si>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</si>
  <si>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</si>
  <si>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</si>
  <si>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</si>
  <si>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</si>
  <si>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</si>
  <si>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</si>
  <si>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</si>
  <si>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</si>
  <si>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</si>
  <si>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</si>
  <si>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</si>
  <si>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</si>
  <si>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</si>
  <si>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</si>
  <si>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</si>
  <si>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</si>
  <si>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</si>
  <si>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</si>
  <si>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t>Index/OTHER*</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</si>
  <si>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</si>
  <si>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</si>
  <si>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</si>
  <si>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</si>
  <si>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</si>
  <si>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February 28</t>
  </si>
  <si>
    <t xml:space="preserve"> N/A </t>
  </si>
  <si>
    <t>March 7</t>
  </si>
  <si>
    <t>March 14</t>
  </si>
  <si>
    <t>Index Tranche / Index</t>
  </si>
  <si>
    <t>March 21</t>
  </si>
  <si>
    <t>115,122</t>
  </si>
  <si>
    <t>82,186</t>
  </si>
  <si>
    <t>119,729</t>
  </si>
  <si>
    <t>183,638</t>
  </si>
  <si>
    <t>March 28</t>
  </si>
  <si>
    <t xml:space="preserve">Gross notional amount outstanding March 28 weekly snapshot, by product type, all tenors and currencies.  </t>
  </si>
  <si>
    <t xml:space="preserve">Gross notional amount outstanding, March 28 weekly snapshot, by product type, all participant types, tenors and currencies. </t>
  </si>
  <si>
    <t>Gross notional amount outstanding, March 28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</si>
  <si>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March 28,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</si>
  <si>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 xml:space="preserve"> Swap transaction volumes, week ending March 28,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</si>
  <si>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March 28,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</si>
  <si>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Swap dollar volumes, week ending March 28,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</si>
</sst>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136">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7" fillId="3" borderId="1" xfId="44" applyNumberFormat="1" applyFont="1" applyFill="1" applyBorder="1" applyAlignment="1" applyProtection="1"/>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xf numFmtId="166" fontId="0" fillId="0" borderId="1" xfId="44" applyNumberFormat="1" applyFont="1" applyBorder="1"/>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9" fillId="0" borderId="1" xfId="44" applyNumberFormat="1" applyFont="1" applyBorder="1" applyAlignment="1">
      <alignment horizontal="right"/>
    </xf>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78" sqref="A78"/>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41738</v>
      </c>
      <c r="F3" s="35"/>
    </row>
    <row r="4" spans="1:6" x14ac:dyDescent="0.25">
      <c r="A4" s="15" t="s">
        <v>55</v>
      </c>
      <c r="B4" s="16">
        <v>41726</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12" sqref="B12"/>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43" t="s">
        <v>63</v>
      </c>
      <c r="B1" s="37" t="s">
        <v>72</v>
      </c>
      <c r="C1" s="37" t="s">
        <v>27</v>
      </c>
      <c r="D1" s="37" t="s">
        <v>28</v>
      </c>
      <c r="E1" s="37" t="s">
        <v>29</v>
      </c>
      <c r="F1" s="37" t="s">
        <v>30</v>
      </c>
      <c r="G1" s="37" t="s">
        <v>31</v>
      </c>
      <c r="H1" s="37" t="s">
        <v>73</v>
      </c>
      <c r="I1" s="37" t="s">
        <v>74</v>
      </c>
      <c r="J1" s="8" t="s">
        <v>8</v>
      </c>
    </row>
    <row r="2" spans="1:10" x14ac:dyDescent="0.25">
      <c r="A2" s="18" t="s">
        <v>32</v>
      </c>
      <c r="B2" s="71">
        <v>1366832</v>
      </c>
      <c r="C2" s="71">
        <v>998416</v>
      </c>
      <c r="D2" s="71">
        <v>2059119</v>
      </c>
      <c r="E2" s="71">
        <v>2581134</v>
      </c>
      <c r="F2" s="71">
        <v>3548283</v>
      </c>
      <c r="G2" s="71">
        <v>1719143</v>
      </c>
      <c r="H2" s="71">
        <v>1251565</v>
      </c>
      <c r="I2" s="71">
        <v>84234</v>
      </c>
      <c r="J2" s="71">
        <v>13608727</v>
      </c>
    </row>
    <row r="3" spans="1:10" x14ac:dyDescent="0.25">
      <c r="A3" s="17" t="s">
        <v>65</v>
      </c>
      <c r="B3" s="71">
        <v>11163141</v>
      </c>
      <c r="C3" s="71">
        <v>8299635</v>
      </c>
      <c r="D3" s="71">
        <v>16105633</v>
      </c>
      <c r="E3" s="71">
        <v>29451768</v>
      </c>
      <c r="F3" s="71">
        <v>63860488</v>
      </c>
      <c r="G3" s="71">
        <v>42327083</v>
      </c>
      <c r="H3" s="71">
        <v>20124485</v>
      </c>
      <c r="I3" s="71">
        <v>1997691</v>
      </c>
      <c r="J3" s="71">
        <v>193329923</v>
      </c>
    </row>
    <row r="4" spans="1:10" x14ac:dyDescent="0.25">
      <c r="A4" s="18" t="s">
        <v>15</v>
      </c>
      <c r="B4" s="71">
        <v>25634187</v>
      </c>
      <c r="C4" s="71">
        <v>12902136</v>
      </c>
      <c r="D4" s="71">
        <v>12936164</v>
      </c>
      <c r="E4" s="71">
        <v>3371180</v>
      </c>
      <c r="F4" s="71">
        <v>167636</v>
      </c>
      <c r="G4" s="71">
        <v>0</v>
      </c>
      <c r="H4" s="71">
        <v>0</v>
      </c>
      <c r="I4" s="71">
        <v>0</v>
      </c>
      <c r="J4" s="71">
        <v>55011303</v>
      </c>
    </row>
    <row r="5" spans="1:10" x14ac:dyDescent="0.25">
      <c r="A5" s="18" t="s">
        <v>18</v>
      </c>
      <c r="B5" s="71">
        <v>16929404</v>
      </c>
      <c r="C5" s="71">
        <v>7115285</v>
      </c>
      <c r="D5" s="71">
        <v>9321229</v>
      </c>
      <c r="E5" s="71">
        <v>5153809</v>
      </c>
      <c r="F5" s="71">
        <v>2051440</v>
      </c>
      <c r="G5" s="71">
        <v>431518</v>
      </c>
      <c r="H5" s="71">
        <v>231462</v>
      </c>
      <c r="I5" s="71">
        <v>18078</v>
      </c>
      <c r="J5" s="71">
        <v>41252226</v>
      </c>
    </row>
    <row r="6" spans="1:10" x14ac:dyDescent="0.25">
      <c r="A6" s="18" t="s">
        <v>21</v>
      </c>
      <c r="B6" s="71">
        <v>3422850</v>
      </c>
      <c r="C6" s="71">
        <v>1868193</v>
      </c>
      <c r="D6" s="71">
        <v>3540568</v>
      </c>
      <c r="E6" s="71">
        <v>3949940</v>
      </c>
      <c r="F6" s="71">
        <v>4440104</v>
      </c>
      <c r="G6" s="71">
        <v>2239192</v>
      </c>
      <c r="H6" s="71">
        <v>1001176</v>
      </c>
      <c r="I6" s="71">
        <v>14717</v>
      </c>
      <c r="J6" s="71">
        <v>20476739</v>
      </c>
    </row>
    <row r="7" spans="1:10" x14ac:dyDescent="0.25">
      <c r="A7" s="18" t="s">
        <v>66</v>
      </c>
      <c r="B7" s="71">
        <v>1256343</v>
      </c>
      <c r="C7" s="71">
        <v>867452</v>
      </c>
      <c r="D7" s="71">
        <v>1434104</v>
      </c>
      <c r="E7" s="71">
        <v>2230381</v>
      </c>
      <c r="F7" s="71">
        <v>4871117</v>
      </c>
      <c r="G7" s="71">
        <v>3914024</v>
      </c>
      <c r="H7" s="71">
        <v>2262024</v>
      </c>
      <c r="I7" s="71">
        <v>190151</v>
      </c>
      <c r="J7" s="71">
        <v>17025597</v>
      </c>
    </row>
    <row r="8" spans="1:10" x14ac:dyDescent="0.25">
      <c r="A8" s="22" t="s">
        <v>8</v>
      </c>
      <c r="B8" s="67">
        <v>59772757</v>
      </c>
      <c r="C8" s="67">
        <v>32051117</v>
      </c>
      <c r="D8" s="67">
        <v>45396817</v>
      </c>
      <c r="E8" s="67">
        <v>46738212</v>
      </c>
      <c r="F8" s="67">
        <v>78939068</v>
      </c>
      <c r="G8" s="67">
        <v>50630960</v>
      </c>
      <c r="H8" s="67">
        <v>24870712</v>
      </c>
      <c r="I8" s="67">
        <v>2304871</v>
      </c>
      <c r="J8" s="67">
        <v>340704515</v>
      </c>
    </row>
    <row r="9" spans="1:10" ht="24" customHeight="1" x14ac:dyDescent="0.25">
      <c r="A9" s="108" t="s">
        <v>71</v>
      </c>
      <c r="B9" s="109"/>
      <c r="C9" s="109"/>
      <c r="D9" s="109"/>
      <c r="E9" s="109"/>
      <c r="F9" s="109"/>
      <c r="G9" s="109"/>
      <c r="H9" s="109"/>
      <c r="I9" s="109"/>
      <c r="J9" s="110"/>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8" sqref="A1:E8"/>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11" t="s">
        <v>75</v>
      </c>
      <c r="C1" s="111"/>
      <c r="D1" s="111" t="s">
        <v>76</v>
      </c>
      <c r="E1" s="111"/>
    </row>
    <row r="2" spans="1:7" x14ac:dyDescent="0.25">
      <c r="A2" s="43" t="s">
        <v>63</v>
      </c>
      <c r="B2" s="43" t="s">
        <v>64</v>
      </c>
      <c r="C2" s="43" t="s">
        <v>1</v>
      </c>
      <c r="D2" s="43" t="s">
        <v>3</v>
      </c>
      <c r="E2" s="43" t="s">
        <v>1</v>
      </c>
    </row>
    <row r="3" spans="1:7" x14ac:dyDescent="0.25">
      <c r="A3" s="17" t="s">
        <v>65</v>
      </c>
      <c r="B3" s="76">
        <v>220312883</v>
      </c>
      <c r="C3" s="76">
        <v>94292182</v>
      </c>
      <c r="D3" s="76">
        <v>25517025</v>
      </c>
      <c r="E3" s="76">
        <v>46537757</v>
      </c>
    </row>
    <row r="4" spans="1:7" x14ac:dyDescent="0.25">
      <c r="A4" s="18" t="s">
        <v>15</v>
      </c>
      <c r="B4" s="76">
        <v>88656915</v>
      </c>
      <c r="C4" s="76">
        <v>13471827</v>
      </c>
      <c r="D4" s="76">
        <v>5257845</v>
      </c>
      <c r="E4" s="76">
        <v>2636019</v>
      </c>
    </row>
    <row r="5" spans="1:7" x14ac:dyDescent="0.25">
      <c r="A5" s="18" t="s">
        <v>18</v>
      </c>
      <c r="B5" s="76">
        <v>53588257</v>
      </c>
      <c r="C5" s="76">
        <v>14726400</v>
      </c>
      <c r="D5" s="76">
        <v>8212617</v>
      </c>
      <c r="E5" s="76">
        <v>5977177</v>
      </c>
    </row>
    <row r="6" spans="1:7" x14ac:dyDescent="0.25">
      <c r="A6" s="18" t="s">
        <v>66</v>
      </c>
      <c r="B6" s="76">
        <v>12023969</v>
      </c>
      <c r="C6" s="76">
        <v>67776428</v>
      </c>
      <c r="D6" s="76">
        <v>884121</v>
      </c>
      <c r="E6" s="76">
        <v>21537609</v>
      </c>
    </row>
    <row r="7" spans="1:7" x14ac:dyDescent="0.25">
      <c r="A7" s="22" t="s">
        <v>8</v>
      </c>
      <c r="B7" s="68">
        <v>374582024</v>
      </c>
      <c r="C7" s="68">
        <v>190266837</v>
      </c>
      <c r="D7" s="68">
        <v>39871608</v>
      </c>
      <c r="E7" s="68">
        <v>76688562</v>
      </c>
      <c r="G7" s="21"/>
    </row>
    <row r="8" spans="1:7" ht="33.75" customHeight="1" x14ac:dyDescent="0.25">
      <c r="A8" s="106" t="s">
        <v>77</v>
      </c>
      <c r="B8" s="106"/>
      <c r="C8" s="106"/>
      <c r="D8" s="106"/>
      <c r="E8" s="106"/>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4" sqref="B14"/>
    </sheetView>
  </sheetViews>
  <sheetFormatPr defaultRowHeight="15" x14ac:dyDescent="0.25"/>
  <cols>
    <col min="1" max="1" width="24.7109375" customWidth="1"/>
    <col min="2" max="4" width="14.7109375" customWidth="1"/>
  </cols>
  <sheetData>
    <row r="1" spans="1:4" ht="73.5" customHeight="1" x14ac:dyDescent="0.25">
      <c r="A1" s="106" t="s">
        <v>215</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17" sqref="B17"/>
    </sheetView>
  </sheetViews>
  <sheetFormatPr defaultRowHeight="15" x14ac:dyDescent="0.25"/>
  <cols>
    <col min="1" max="1" width="24.7109375" customWidth="1"/>
    <col min="2" max="4" width="14.7109375" customWidth="1"/>
  </cols>
  <sheetData>
    <row r="1" spans="1:4" x14ac:dyDescent="0.25">
      <c r="A1" s="43" t="s">
        <v>63</v>
      </c>
      <c r="B1" s="43" t="s">
        <v>64</v>
      </c>
      <c r="C1" s="24" t="s">
        <v>1</v>
      </c>
      <c r="D1" s="24" t="s">
        <v>8</v>
      </c>
    </row>
    <row r="2" spans="1:4" x14ac:dyDescent="0.25">
      <c r="A2" s="17" t="s">
        <v>32</v>
      </c>
      <c r="B2" s="60">
        <v>59</v>
      </c>
      <c r="C2" s="60">
        <v>202</v>
      </c>
      <c r="D2" s="60">
        <v>261</v>
      </c>
    </row>
    <row r="3" spans="1:4" x14ac:dyDescent="0.25">
      <c r="A3" s="17" t="s">
        <v>19</v>
      </c>
      <c r="B3" s="60">
        <v>0</v>
      </c>
      <c r="C3" s="60">
        <v>295</v>
      </c>
      <c r="D3" s="60">
        <v>295</v>
      </c>
    </row>
    <row r="4" spans="1:4" x14ac:dyDescent="0.25">
      <c r="A4" s="17" t="s">
        <v>20</v>
      </c>
      <c r="B4" s="78">
        <v>0</v>
      </c>
      <c r="C4" s="78">
        <v>0</v>
      </c>
      <c r="D4" s="60">
        <v>0</v>
      </c>
    </row>
    <row r="5" spans="1:4" x14ac:dyDescent="0.25">
      <c r="A5" s="17" t="s">
        <v>16</v>
      </c>
      <c r="B5" s="78">
        <v>0</v>
      </c>
      <c r="C5" s="78">
        <v>0</v>
      </c>
      <c r="D5" s="60">
        <v>0</v>
      </c>
    </row>
    <row r="6" spans="1:4" x14ac:dyDescent="0.25">
      <c r="A6" s="17" t="s">
        <v>105</v>
      </c>
      <c r="B6" s="60">
        <v>0</v>
      </c>
      <c r="C6" s="60">
        <v>32</v>
      </c>
      <c r="D6" s="60">
        <v>32</v>
      </c>
    </row>
    <row r="7" spans="1:4" x14ac:dyDescent="0.25">
      <c r="A7" s="17" t="s">
        <v>65</v>
      </c>
      <c r="B7" s="60">
        <v>20598</v>
      </c>
      <c r="C7" s="60">
        <v>3655</v>
      </c>
      <c r="D7" s="60">
        <v>24253</v>
      </c>
    </row>
    <row r="8" spans="1:4" x14ac:dyDescent="0.25">
      <c r="A8" s="17" t="s">
        <v>15</v>
      </c>
      <c r="B8" s="60">
        <v>1225</v>
      </c>
      <c r="C8" s="60">
        <v>136</v>
      </c>
      <c r="D8" s="60">
        <v>1361</v>
      </c>
    </row>
    <row r="9" spans="1:4" x14ac:dyDescent="0.25">
      <c r="A9" s="17" t="s">
        <v>17</v>
      </c>
      <c r="B9" s="60">
        <v>0</v>
      </c>
      <c r="C9" s="60">
        <v>165</v>
      </c>
      <c r="D9" s="60">
        <v>165</v>
      </c>
    </row>
    <row r="10" spans="1:4" x14ac:dyDescent="0.25">
      <c r="A10" s="17" t="s">
        <v>18</v>
      </c>
      <c r="B10" s="60">
        <v>94</v>
      </c>
      <c r="C10" s="60">
        <v>151</v>
      </c>
      <c r="D10" s="60">
        <v>245</v>
      </c>
    </row>
    <row r="11" spans="1:4" x14ac:dyDescent="0.25">
      <c r="A11" s="17" t="s">
        <v>21</v>
      </c>
      <c r="B11" s="60">
        <v>0</v>
      </c>
      <c r="C11" s="60">
        <v>1600</v>
      </c>
      <c r="D11" s="60">
        <v>1600</v>
      </c>
    </row>
    <row r="12" spans="1:4" x14ac:dyDescent="0.25">
      <c r="A12" s="25" t="s">
        <v>8</v>
      </c>
      <c r="B12" s="79">
        <v>21976</v>
      </c>
      <c r="C12" s="79">
        <v>6236</v>
      </c>
      <c r="D12" s="79">
        <v>28212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16" sqref="B16"/>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3" t="s">
        <v>63</v>
      </c>
      <c r="B1" s="37" t="s">
        <v>25</v>
      </c>
      <c r="C1" s="37" t="s">
        <v>68</v>
      </c>
      <c r="D1" s="37" t="s">
        <v>23</v>
      </c>
      <c r="E1" s="37" t="s">
        <v>24</v>
      </c>
      <c r="F1" s="37" t="s">
        <v>69</v>
      </c>
      <c r="G1" s="37" t="s">
        <v>26</v>
      </c>
      <c r="H1" s="37" t="s">
        <v>70</v>
      </c>
      <c r="I1" s="37" t="s">
        <v>8</v>
      </c>
    </row>
    <row r="2" spans="1:9" x14ac:dyDescent="0.25">
      <c r="A2" s="17" t="s">
        <v>32</v>
      </c>
      <c r="B2" s="60">
        <v>219</v>
      </c>
      <c r="C2" s="60">
        <v>4</v>
      </c>
      <c r="D2" s="60">
        <v>9</v>
      </c>
      <c r="E2" s="60">
        <v>14</v>
      </c>
      <c r="F2" s="60">
        <v>15</v>
      </c>
      <c r="G2" s="60">
        <v>0</v>
      </c>
      <c r="H2" s="60">
        <v>0</v>
      </c>
      <c r="I2" s="60">
        <v>261</v>
      </c>
    </row>
    <row r="3" spans="1:9" x14ac:dyDescent="0.25">
      <c r="A3" s="17" t="s">
        <v>19</v>
      </c>
      <c r="B3" s="60">
        <v>187</v>
      </c>
      <c r="C3" s="60">
        <v>13</v>
      </c>
      <c r="D3" s="60">
        <v>75</v>
      </c>
      <c r="E3" s="60">
        <v>0</v>
      </c>
      <c r="F3" s="60">
        <v>0</v>
      </c>
      <c r="G3" s="60">
        <v>0</v>
      </c>
      <c r="H3" s="60">
        <v>20</v>
      </c>
      <c r="I3" s="60">
        <v>295</v>
      </c>
    </row>
    <row r="4" spans="1:9" x14ac:dyDescent="0.25">
      <c r="A4" s="17" t="s">
        <v>20</v>
      </c>
      <c r="B4" s="71">
        <v>0</v>
      </c>
      <c r="C4" s="71">
        <v>0</v>
      </c>
      <c r="D4" s="71">
        <v>0</v>
      </c>
      <c r="E4" s="71">
        <v>0</v>
      </c>
      <c r="F4" s="71">
        <v>0</v>
      </c>
      <c r="G4" s="71">
        <v>0</v>
      </c>
      <c r="H4" s="71">
        <v>0</v>
      </c>
      <c r="I4" s="60">
        <v>0</v>
      </c>
    </row>
    <row r="5" spans="1:9" x14ac:dyDescent="0.25">
      <c r="A5" s="17" t="s">
        <v>16</v>
      </c>
      <c r="B5" s="71">
        <v>0</v>
      </c>
      <c r="C5" s="71">
        <v>0</v>
      </c>
      <c r="D5" s="71">
        <v>0</v>
      </c>
      <c r="E5" s="71">
        <v>0</v>
      </c>
      <c r="F5" s="71">
        <v>0</v>
      </c>
      <c r="G5" s="71">
        <v>0</v>
      </c>
      <c r="H5" s="71">
        <v>0</v>
      </c>
      <c r="I5" s="60">
        <v>0</v>
      </c>
    </row>
    <row r="6" spans="1:9" x14ac:dyDescent="0.25">
      <c r="A6" s="17" t="s">
        <v>105</v>
      </c>
      <c r="B6" s="60">
        <v>2</v>
      </c>
      <c r="C6" s="60">
        <v>17</v>
      </c>
      <c r="D6" s="60">
        <v>1</v>
      </c>
      <c r="E6" s="60">
        <v>2</v>
      </c>
      <c r="F6" s="60">
        <v>0</v>
      </c>
      <c r="G6" s="60">
        <v>0</v>
      </c>
      <c r="H6" s="60">
        <v>10</v>
      </c>
      <c r="I6" s="60">
        <v>32</v>
      </c>
    </row>
    <row r="7" spans="1:9" x14ac:dyDescent="0.25">
      <c r="A7" s="17" t="s">
        <v>65</v>
      </c>
      <c r="B7" s="60">
        <v>14201</v>
      </c>
      <c r="C7" s="60">
        <v>2039</v>
      </c>
      <c r="D7" s="60">
        <v>2823</v>
      </c>
      <c r="E7" s="60">
        <v>1230</v>
      </c>
      <c r="F7" s="60">
        <v>939</v>
      </c>
      <c r="G7" s="60">
        <v>661</v>
      </c>
      <c r="H7" s="60">
        <v>2361</v>
      </c>
      <c r="I7" s="60">
        <v>24253</v>
      </c>
    </row>
    <row r="8" spans="1:9" x14ac:dyDescent="0.25">
      <c r="A8" s="17" t="s">
        <v>15</v>
      </c>
      <c r="B8" s="60">
        <v>371</v>
      </c>
      <c r="C8" s="60">
        <v>525</v>
      </c>
      <c r="D8" s="60">
        <v>248</v>
      </c>
      <c r="E8" s="60">
        <v>0</v>
      </c>
      <c r="F8" s="60">
        <v>59</v>
      </c>
      <c r="G8" s="60">
        <v>19</v>
      </c>
      <c r="H8" s="60">
        <v>139</v>
      </c>
      <c r="I8" s="60">
        <v>1361</v>
      </c>
    </row>
    <row r="9" spans="1:9" x14ac:dyDescent="0.25">
      <c r="A9" s="17" t="s">
        <v>17</v>
      </c>
      <c r="B9" s="60">
        <v>94</v>
      </c>
      <c r="C9" s="60">
        <v>24</v>
      </c>
      <c r="D9" s="60">
        <v>43</v>
      </c>
      <c r="E9" s="60">
        <v>2</v>
      </c>
      <c r="F9" s="60">
        <v>2</v>
      </c>
      <c r="G9" s="60">
        <v>0</v>
      </c>
      <c r="H9" s="60">
        <v>0</v>
      </c>
      <c r="I9" s="60">
        <v>165</v>
      </c>
    </row>
    <row r="10" spans="1:9" x14ac:dyDescent="0.25">
      <c r="A10" s="17" t="s">
        <v>18</v>
      </c>
      <c r="B10" s="60">
        <v>47</v>
      </c>
      <c r="C10" s="60">
        <v>48</v>
      </c>
      <c r="D10" s="60">
        <v>7</v>
      </c>
      <c r="E10" s="60">
        <v>2</v>
      </c>
      <c r="F10" s="60">
        <v>45</v>
      </c>
      <c r="G10" s="60">
        <v>20</v>
      </c>
      <c r="H10" s="60">
        <v>76</v>
      </c>
      <c r="I10" s="60">
        <v>245</v>
      </c>
    </row>
    <row r="11" spans="1:9" x14ac:dyDescent="0.25">
      <c r="A11" s="17" t="s">
        <v>21</v>
      </c>
      <c r="B11" s="60">
        <v>991</v>
      </c>
      <c r="C11" s="60">
        <v>288</v>
      </c>
      <c r="D11" s="60">
        <v>95</v>
      </c>
      <c r="E11" s="60">
        <v>91</v>
      </c>
      <c r="F11" s="60">
        <v>30</v>
      </c>
      <c r="G11" s="60">
        <v>20</v>
      </c>
      <c r="H11" s="60">
        <v>85</v>
      </c>
      <c r="I11" s="60">
        <v>1600</v>
      </c>
    </row>
    <row r="12" spans="1:9" x14ac:dyDescent="0.25">
      <c r="A12" s="22" t="s">
        <v>8</v>
      </c>
      <c r="B12" s="70">
        <v>16112</v>
      </c>
      <c r="C12" s="70">
        <v>2958</v>
      </c>
      <c r="D12" s="70">
        <v>3301</v>
      </c>
      <c r="E12" s="70">
        <v>1341</v>
      </c>
      <c r="F12" s="70">
        <v>1090</v>
      </c>
      <c r="G12" s="70">
        <v>720</v>
      </c>
      <c r="H12" s="70">
        <v>2691</v>
      </c>
      <c r="I12" s="70">
        <v>28212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B20" sqref="B20"/>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3" t="s">
        <v>63</v>
      </c>
      <c r="B1" s="37" t="s">
        <v>72</v>
      </c>
      <c r="C1" s="37" t="s">
        <v>27</v>
      </c>
      <c r="D1" s="37" t="s">
        <v>28</v>
      </c>
      <c r="E1" s="37" t="s">
        <v>29</v>
      </c>
      <c r="F1" s="37" t="s">
        <v>30</v>
      </c>
      <c r="G1" s="37" t="s">
        <v>31</v>
      </c>
      <c r="H1" s="37" t="s">
        <v>73</v>
      </c>
      <c r="I1" s="37" t="s">
        <v>74</v>
      </c>
      <c r="J1" s="8" t="s">
        <v>8</v>
      </c>
    </row>
    <row r="2" spans="1:10" x14ac:dyDescent="0.25">
      <c r="A2" s="17" t="s">
        <v>32</v>
      </c>
      <c r="B2" s="60">
        <v>0</v>
      </c>
      <c r="C2" s="60">
        <v>1</v>
      </c>
      <c r="D2" s="60">
        <v>11</v>
      </c>
      <c r="E2" s="60">
        <v>47</v>
      </c>
      <c r="F2" s="60">
        <v>56</v>
      </c>
      <c r="G2" s="60">
        <v>47</v>
      </c>
      <c r="H2" s="60">
        <v>89</v>
      </c>
      <c r="I2" s="60">
        <v>10</v>
      </c>
      <c r="J2" s="60">
        <v>261</v>
      </c>
    </row>
    <row r="3" spans="1:10" x14ac:dyDescent="0.25">
      <c r="A3" s="17" t="s">
        <v>19</v>
      </c>
      <c r="B3" s="60">
        <v>8</v>
      </c>
      <c r="C3" s="60">
        <v>59</v>
      </c>
      <c r="D3" s="60">
        <v>17</v>
      </c>
      <c r="E3" s="60">
        <v>44</v>
      </c>
      <c r="F3" s="60">
        <v>109</v>
      </c>
      <c r="G3" s="60">
        <v>29</v>
      </c>
      <c r="H3" s="60">
        <v>29</v>
      </c>
      <c r="I3" s="60">
        <v>0</v>
      </c>
      <c r="J3" s="60">
        <v>295</v>
      </c>
    </row>
    <row r="4" spans="1:10" x14ac:dyDescent="0.25">
      <c r="A4" s="17" t="s">
        <v>20</v>
      </c>
      <c r="B4" s="71">
        <v>0</v>
      </c>
      <c r="C4" s="71">
        <v>0</v>
      </c>
      <c r="D4" s="71">
        <v>0</v>
      </c>
      <c r="E4" s="71">
        <v>0</v>
      </c>
      <c r="F4" s="71">
        <v>0</v>
      </c>
      <c r="G4" s="71">
        <v>0</v>
      </c>
      <c r="H4" s="71">
        <v>0</v>
      </c>
      <c r="I4" s="71">
        <v>0</v>
      </c>
      <c r="J4" s="60">
        <v>0</v>
      </c>
    </row>
    <row r="5" spans="1:10" x14ac:dyDescent="0.25">
      <c r="A5" s="17" t="s">
        <v>16</v>
      </c>
      <c r="B5" s="71">
        <v>0</v>
      </c>
      <c r="C5" s="71">
        <v>0</v>
      </c>
      <c r="D5" s="71">
        <v>0</v>
      </c>
      <c r="E5" s="71">
        <v>0</v>
      </c>
      <c r="F5" s="71">
        <v>0</v>
      </c>
      <c r="G5" s="71">
        <v>0</v>
      </c>
      <c r="H5" s="71">
        <v>0</v>
      </c>
      <c r="I5" s="71">
        <v>0</v>
      </c>
      <c r="J5" s="60">
        <v>0</v>
      </c>
    </row>
    <row r="6" spans="1:10" x14ac:dyDescent="0.25">
      <c r="A6" s="17" t="s">
        <v>105</v>
      </c>
      <c r="B6" s="60">
        <v>7</v>
      </c>
      <c r="C6" s="60">
        <v>0</v>
      </c>
      <c r="D6" s="60">
        <v>3</v>
      </c>
      <c r="E6" s="60">
        <v>2</v>
      </c>
      <c r="F6" s="60">
        <v>4</v>
      </c>
      <c r="G6" s="60">
        <v>1</v>
      </c>
      <c r="H6" s="60">
        <v>11</v>
      </c>
      <c r="I6" s="60">
        <v>4</v>
      </c>
      <c r="J6" s="60">
        <v>32</v>
      </c>
    </row>
    <row r="7" spans="1:10" x14ac:dyDescent="0.25">
      <c r="A7" s="17" t="s">
        <v>65</v>
      </c>
      <c r="B7" s="60">
        <v>179</v>
      </c>
      <c r="C7" s="60">
        <v>89</v>
      </c>
      <c r="D7" s="60">
        <v>382</v>
      </c>
      <c r="E7" s="60">
        <v>1850</v>
      </c>
      <c r="F7" s="60">
        <v>6305</v>
      </c>
      <c r="G7" s="60">
        <v>6940</v>
      </c>
      <c r="H7" s="60">
        <v>5220</v>
      </c>
      <c r="I7" s="60">
        <v>3289</v>
      </c>
      <c r="J7" s="60">
        <v>24253</v>
      </c>
    </row>
    <row r="8" spans="1:10" x14ac:dyDescent="0.25">
      <c r="A8" s="17" t="s">
        <v>15</v>
      </c>
      <c r="B8" s="60">
        <v>33</v>
      </c>
      <c r="C8" s="60">
        <v>292</v>
      </c>
      <c r="D8" s="60">
        <v>560</v>
      </c>
      <c r="E8" s="60">
        <v>473</v>
      </c>
      <c r="F8" s="60">
        <v>3</v>
      </c>
      <c r="G8" s="60">
        <v>0</v>
      </c>
      <c r="H8" s="60">
        <v>0</v>
      </c>
      <c r="I8" s="60">
        <v>0</v>
      </c>
      <c r="J8" s="60">
        <v>1361</v>
      </c>
    </row>
    <row r="9" spans="1:10" x14ac:dyDescent="0.25">
      <c r="A9" s="17" t="s">
        <v>17</v>
      </c>
      <c r="B9" s="60">
        <v>7</v>
      </c>
      <c r="C9" s="60">
        <v>4</v>
      </c>
      <c r="D9" s="60">
        <v>23</v>
      </c>
      <c r="E9" s="60">
        <v>32</v>
      </c>
      <c r="F9" s="60">
        <v>38</v>
      </c>
      <c r="G9" s="60">
        <v>10</v>
      </c>
      <c r="H9" s="60">
        <v>22</v>
      </c>
      <c r="I9" s="60">
        <v>29</v>
      </c>
      <c r="J9" s="60">
        <v>165</v>
      </c>
    </row>
    <row r="10" spans="1:10" x14ac:dyDescent="0.25">
      <c r="A10" s="17" t="s">
        <v>18</v>
      </c>
      <c r="B10" s="60">
        <v>43</v>
      </c>
      <c r="C10" s="60">
        <v>25</v>
      </c>
      <c r="D10" s="60">
        <v>74</v>
      </c>
      <c r="E10" s="60">
        <v>53</v>
      </c>
      <c r="F10" s="60">
        <v>29</v>
      </c>
      <c r="G10" s="60">
        <v>15</v>
      </c>
      <c r="H10" s="60">
        <v>6</v>
      </c>
      <c r="I10" s="60">
        <v>0</v>
      </c>
      <c r="J10" s="60">
        <v>245</v>
      </c>
    </row>
    <row r="11" spans="1:10" x14ac:dyDescent="0.25">
      <c r="A11" s="17" t="s">
        <v>21</v>
      </c>
      <c r="B11" s="60">
        <v>0</v>
      </c>
      <c r="C11" s="60">
        <v>0</v>
      </c>
      <c r="D11" s="60">
        <v>0</v>
      </c>
      <c r="E11" s="60">
        <v>80</v>
      </c>
      <c r="F11" s="60">
        <v>329</v>
      </c>
      <c r="G11" s="60">
        <v>272</v>
      </c>
      <c r="H11" s="60">
        <v>731</v>
      </c>
      <c r="I11" s="60">
        <v>188</v>
      </c>
      <c r="J11" s="60">
        <v>1600</v>
      </c>
    </row>
    <row r="12" spans="1:10" x14ac:dyDescent="0.25">
      <c r="A12" s="22" t="s">
        <v>8</v>
      </c>
      <c r="B12" s="67">
        <v>277</v>
      </c>
      <c r="C12" s="67">
        <v>470</v>
      </c>
      <c r="D12" s="67">
        <v>1070</v>
      </c>
      <c r="E12" s="67">
        <v>2581</v>
      </c>
      <c r="F12" s="67">
        <v>6873</v>
      </c>
      <c r="G12" s="67">
        <v>7314</v>
      </c>
      <c r="H12" s="67">
        <v>6108</v>
      </c>
      <c r="I12" s="67">
        <v>3520</v>
      </c>
      <c r="J12" s="67">
        <v>28212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4" sqref="C14"/>
    </sheetView>
  </sheetViews>
  <sheetFormatPr defaultRowHeight="15" x14ac:dyDescent="0.25"/>
  <cols>
    <col min="1" max="1" width="24.7109375" customWidth="1"/>
    <col min="2" max="5" width="12.7109375" customWidth="1"/>
  </cols>
  <sheetData>
    <row r="1" spans="1:7" ht="15.75" x14ac:dyDescent="0.25">
      <c r="A1" s="23"/>
      <c r="B1" s="111" t="s">
        <v>75</v>
      </c>
      <c r="C1" s="111"/>
      <c r="D1" s="114" t="s">
        <v>76</v>
      </c>
      <c r="E1" s="114"/>
    </row>
    <row r="2" spans="1:7" x14ac:dyDescent="0.25">
      <c r="A2" s="43" t="s">
        <v>63</v>
      </c>
      <c r="B2" s="43" t="s">
        <v>64</v>
      </c>
      <c r="C2" s="43" t="s">
        <v>1</v>
      </c>
      <c r="D2" s="43" t="s">
        <v>3</v>
      </c>
      <c r="E2" s="43" t="s">
        <v>1</v>
      </c>
    </row>
    <row r="3" spans="1:7" x14ac:dyDescent="0.25">
      <c r="A3" s="17" t="s">
        <v>65</v>
      </c>
      <c r="B3" s="69">
        <v>17598</v>
      </c>
      <c r="C3" s="69">
        <v>4628</v>
      </c>
      <c r="D3" s="69">
        <v>23598</v>
      </c>
      <c r="E3" s="69">
        <v>2682</v>
      </c>
    </row>
    <row r="4" spans="1:7" x14ac:dyDescent="0.25">
      <c r="A4" s="18" t="s">
        <v>66</v>
      </c>
      <c r="B4" s="76">
        <v>2668</v>
      </c>
      <c r="C4" s="76">
        <v>3572</v>
      </c>
      <c r="D4" s="76">
        <v>88</v>
      </c>
      <c r="E4" s="76">
        <v>1590</v>
      </c>
    </row>
    <row r="5" spans="1:7" x14ac:dyDescent="0.25">
      <c r="A5" s="22" t="s">
        <v>8</v>
      </c>
      <c r="B5" s="68">
        <v>20266</v>
      </c>
      <c r="C5" s="68">
        <v>8200</v>
      </c>
      <c r="D5" s="68">
        <v>23686</v>
      </c>
      <c r="E5" s="68">
        <v>4272</v>
      </c>
      <c r="G5" s="21"/>
    </row>
    <row r="6" spans="1:7" ht="29.25" customHeight="1" x14ac:dyDescent="0.25">
      <c r="A6" s="106" t="s">
        <v>106</v>
      </c>
      <c r="B6" s="106"/>
      <c r="C6" s="106"/>
      <c r="D6" s="106"/>
      <c r="E6" s="106"/>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4" sqref="B14"/>
    </sheetView>
  </sheetViews>
  <sheetFormatPr defaultRowHeight="15" x14ac:dyDescent="0.25"/>
  <cols>
    <col min="1" max="1" width="24.7109375" customWidth="1"/>
    <col min="2" max="4" width="14.7109375" customWidth="1"/>
  </cols>
  <sheetData>
    <row r="1" spans="1:4" ht="73.5" customHeight="1" x14ac:dyDescent="0.25">
      <c r="A1" s="115" t="s">
        <v>216</v>
      </c>
      <c r="B1" s="115"/>
      <c r="C1" s="115"/>
      <c r="D1" s="115"/>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7" sqref="A1:D7"/>
    </sheetView>
  </sheetViews>
  <sheetFormatPr defaultRowHeight="15" x14ac:dyDescent="0.25"/>
  <cols>
    <col min="1" max="1" width="24.7109375" customWidth="1"/>
    <col min="2" max="4" width="14.7109375" customWidth="1"/>
  </cols>
  <sheetData>
    <row r="1" spans="1:5" x14ac:dyDescent="0.25">
      <c r="A1" s="43" t="s">
        <v>63</v>
      </c>
      <c r="B1" s="43" t="s">
        <v>64</v>
      </c>
      <c r="C1" s="43" t="s">
        <v>1</v>
      </c>
      <c r="D1" s="43" t="s">
        <v>8</v>
      </c>
    </row>
    <row r="2" spans="1:5" x14ac:dyDescent="0.25">
      <c r="A2" s="17" t="s">
        <v>65</v>
      </c>
      <c r="B2" s="78">
        <v>1917691</v>
      </c>
      <c r="C2" s="78">
        <v>233580</v>
      </c>
      <c r="D2" s="78">
        <v>2151271</v>
      </c>
    </row>
    <row r="3" spans="1:5" x14ac:dyDescent="0.25">
      <c r="A3" s="18" t="s">
        <v>15</v>
      </c>
      <c r="B3" s="78">
        <v>321218</v>
      </c>
      <c r="C3" s="78">
        <v>48220</v>
      </c>
      <c r="D3" s="78">
        <v>369438</v>
      </c>
      <c r="E3" s="21"/>
    </row>
    <row r="4" spans="1:5" x14ac:dyDescent="0.25">
      <c r="A4" s="19" t="s">
        <v>18</v>
      </c>
      <c r="B4" s="78">
        <v>73900</v>
      </c>
      <c r="C4" s="78">
        <v>134827</v>
      </c>
      <c r="D4" s="78">
        <v>208727</v>
      </c>
    </row>
    <row r="5" spans="1:5" x14ac:dyDescent="0.25">
      <c r="A5" s="19" t="s">
        <v>66</v>
      </c>
      <c r="B5" s="78">
        <v>37468</v>
      </c>
      <c r="C5" s="78">
        <v>409046</v>
      </c>
      <c r="D5" s="78">
        <v>446514</v>
      </c>
    </row>
    <row r="6" spans="1:5" x14ac:dyDescent="0.25">
      <c r="A6" s="20" t="s">
        <v>8</v>
      </c>
      <c r="B6" s="79">
        <v>2350277</v>
      </c>
      <c r="C6" s="79">
        <v>825673</v>
      </c>
      <c r="D6" s="79">
        <v>3175950</v>
      </c>
    </row>
    <row r="7" spans="1:5" ht="39" customHeight="1" x14ac:dyDescent="0.25">
      <c r="A7" s="106" t="s">
        <v>116</v>
      </c>
      <c r="B7" s="106"/>
      <c r="C7" s="106"/>
      <c r="D7" s="106"/>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A5" sqref="A1:I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3" t="s">
        <v>63</v>
      </c>
      <c r="B1" s="37" t="s">
        <v>25</v>
      </c>
      <c r="C1" s="37" t="s">
        <v>68</v>
      </c>
      <c r="D1" s="37" t="s">
        <v>23</v>
      </c>
      <c r="E1" s="37" t="s">
        <v>24</v>
      </c>
      <c r="F1" s="37" t="s">
        <v>69</v>
      </c>
      <c r="G1" s="37" t="s">
        <v>26</v>
      </c>
      <c r="H1" s="37" t="s">
        <v>70</v>
      </c>
      <c r="I1" s="37" t="s">
        <v>8</v>
      </c>
    </row>
    <row r="2" spans="1:9" x14ac:dyDescent="0.25">
      <c r="A2" s="17" t="s">
        <v>65</v>
      </c>
      <c r="B2" s="66">
        <v>1342081</v>
      </c>
      <c r="C2" s="66">
        <v>488703</v>
      </c>
      <c r="D2" s="66">
        <v>120482</v>
      </c>
      <c r="E2" s="66">
        <v>93912</v>
      </c>
      <c r="F2" s="66">
        <v>17840</v>
      </c>
      <c r="G2" s="66">
        <v>23562</v>
      </c>
      <c r="H2" s="66">
        <v>64692</v>
      </c>
      <c r="I2" s="66">
        <v>2151271</v>
      </c>
    </row>
    <row r="3" spans="1:9" x14ac:dyDescent="0.25">
      <c r="A3" s="18" t="s">
        <v>66</v>
      </c>
      <c r="B3" s="66">
        <v>438006</v>
      </c>
      <c r="C3" s="66">
        <v>248612</v>
      </c>
      <c r="D3" s="66">
        <v>116189</v>
      </c>
      <c r="E3" s="66">
        <v>18785</v>
      </c>
      <c r="F3" s="66">
        <v>100837</v>
      </c>
      <c r="G3" s="66">
        <v>54440</v>
      </c>
      <c r="H3" s="66">
        <v>47811</v>
      </c>
      <c r="I3" s="66">
        <v>1024679</v>
      </c>
    </row>
    <row r="4" spans="1:9" x14ac:dyDescent="0.25">
      <c r="A4" s="22" t="s">
        <v>8</v>
      </c>
      <c r="B4" s="70">
        <v>1780087</v>
      </c>
      <c r="C4" s="70">
        <v>737315</v>
      </c>
      <c r="D4" s="70">
        <v>236671</v>
      </c>
      <c r="E4" s="70">
        <v>112697</v>
      </c>
      <c r="F4" s="70">
        <v>118677</v>
      </c>
      <c r="G4" s="70">
        <v>78002</v>
      </c>
      <c r="H4" s="70">
        <v>112503</v>
      </c>
      <c r="I4" s="70">
        <v>3175950</v>
      </c>
    </row>
    <row r="5" spans="1:9" ht="18.75" customHeight="1" x14ac:dyDescent="0.25">
      <c r="A5" s="107" t="s">
        <v>117</v>
      </c>
      <c r="B5" s="107"/>
      <c r="C5" s="107"/>
      <c r="D5" s="107"/>
      <c r="E5" s="107"/>
      <c r="F5" s="107"/>
      <c r="G5" s="107"/>
      <c r="H5" s="107"/>
      <c r="I5" s="107"/>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6" sqref="G16"/>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5"/>
      <c r="B1" s="80" t="s">
        <v>202</v>
      </c>
      <c r="C1" s="80" t="s">
        <v>204</v>
      </c>
      <c r="D1" s="80" t="s">
        <v>205</v>
      </c>
      <c r="E1" s="80" t="s">
        <v>207</v>
      </c>
      <c r="F1" s="80" t="s">
        <v>212</v>
      </c>
    </row>
    <row r="2" spans="1:7" x14ac:dyDescent="0.25">
      <c r="A2" s="54" t="s">
        <v>52</v>
      </c>
      <c r="B2" s="48">
        <v>344278823.61000001</v>
      </c>
      <c r="C2" s="48">
        <v>348892073.89999998</v>
      </c>
      <c r="D2" s="48">
        <v>350039194.04000002</v>
      </c>
      <c r="E2" s="48">
        <v>335515725.5</v>
      </c>
      <c r="F2" s="48">
        <f>SUM(F3:F4)</f>
        <v>340704514.58999997</v>
      </c>
      <c r="G2" s="32"/>
    </row>
    <row r="3" spans="1:7" ht="15" customHeight="1" x14ac:dyDescent="0.25">
      <c r="A3" s="56" t="s">
        <v>177</v>
      </c>
      <c r="B3" s="58">
        <v>212880645.88999999</v>
      </c>
      <c r="C3" s="58">
        <v>214856842.69999999</v>
      </c>
      <c r="D3" s="58">
        <v>215884777.28</v>
      </c>
      <c r="E3" s="58">
        <v>203699229.19999999</v>
      </c>
      <c r="F3" s="58">
        <v>207226815.88999999</v>
      </c>
      <c r="G3" s="32"/>
    </row>
    <row r="4" spans="1:7" ht="15" customHeight="1" x14ac:dyDescent="0.25">
      <c r="A4" s="56" t="s">
        <v>178</v>
      </c>
      <c r="B4" s="58">
        <v>131398177.72</v>
      </c>
      <c r="C4" s="58">
        <v>134035231.2</v>
      </c>
      <c r="D4" s="58">
        <v>134154416.76000001</v>
      </c>
      <c r="E4" s="58">
        <v>131816496.3</v>
      </c>
      <c r="F4" s="58">
        <v>133477698.7</v>
      </c>
    </row>
    <row r="5" spans="1:7" ht="15" customHeight="1" x14ac:dyDescent="0.25">
      <c r="A5" s="57" t="s">
        <v>2</v>
      </c>
      <c r="B5" s="46">
        <v>16265064.915999999</v>
      </c>
      <c r="C5" s="46">
        <v>16356173</v>
      </c>
      <c r="D5" s="46">
        <v>16327140.528999999</v>
      </c>
      <c r="E5" s="46">
        <v>16200869</v>
      </c>
      <c r="F5" s="46">
        <f>SUM(F6:F7)</f>
        <v>16035101.84</v>
      </c>
    </row>
    <row r="6" spans="1:7" ht="15" customHeight="1" x14ac:dyDescent="0.25">
      <c r="A6" s="56" t="s">
        <v>179</v>
      </c>
      <c r="B6" s="47" t="s">
        <v>180</v>
      </c>
      <c r="C6" s="47" t="s">
        <v>180</v>
      </c>
      <c r="D6" s="47" t="s">
        <v>180</v>
      </c>
      <c r="E6" s="47" t="s">
        <v>180</v>
      </c>
      <c r="F6" s="47" t="s">
        <v>180</v>
      </c>
    </row>
    <row r="7" spans="1:7" ht="15" customHeight="1" x14ac:dyDescent="0.25">
      <c r="A7" s="56" t="s">
        <v>178</v>
      </c>
      <c r="B7" s="58">
        <v>16265064.915999999</v>
      </c>
      <c r="C7" s="58">
        <v>16356173</v>
      </c>
      <c r="D7" s="58">
        <v>16327140.528999999</v>
      </c>
      <c r="E7" s="58">
        <v>16200869</v>
      </c>
      <c r="F7" s="58">
        <v>16035101.84</v>
      </c>
    </row>
    <row r="8" spans="1:7" ht="15" customHeight="1" x14ac:dyDescent="0.25">
      <c r="A8" s="57" t="s">
        <v>5</v>
      </c>
      <c r="B8" s="46">
        <v>8521129.9750999995</v>
      </c>
      <c r="C8" s="46">
        <v>8675552</v>
      </c>
      <c r="D8" s="46">
        <v>8623728.0484999996</v>
      </c>
      <c r="E8" s="46">
        <v>8430192</v>
      </c>
      <c r="F8" s="46">
        <f>SUM(F9:F10)</f>
        <v>8059373.0460000001</v>
      </c>
    </row>
    <row r="9" spans="1:7" ht="15" customHeight="1" x14ac:dyDescent="0.25">
      <c r="A9" s="56" t="s">
        <v>179</v>
      </c>
      <c r="B9" s="58">
        <v>2291901.8632999999</v>
      </c>
      <c r="C9" s="58">
        <v>2305484</v>
      </c>
      <c r="D9" s="58">
        <v>2471130.9821000001</v>
      </c>
      <c r="E9" s="58">
        <v>2588377</v>
      </c>
      <c r="F9" s="58">
        <v>2487733.1586000002</v>
      </c>
    </row>
    <row r="10" spans="1:7" ht="15" customHeight="1" x14ac:dyDescent="0.25">
      <c r="A10" s="56" t="s">
        <v>178</v>
      </c>
      <c r="B10" s="58">
        <v>6229228.1118000001</v>
      </c>
      <c r="C10" s="58">
        <v>6370068</v>
      </c>
      <c r="D10" s="58">
        <v>6152597.0663999999</v>
      </c>
      <c r="E10" s="58">
        <v>5841815</v>
      </c>
      <c r="F10" s="58">
        <v>5571639.8874000004</v>
      </c>
    </row>
    <row r="11" spans="1:7" ht="15" customHeight="1" x14ac:dyDescent="0.25">
      <c r="A11" s="57" t="s">
        <v>181</v>
      </c>
      <c r="B11" s="46">
        <v>31450000</v>
      </c>
      <c r="C11" s="46">
        <v>31450000</v>
      </c>
      <c r="D11" s="46">
        <v>31450000</v>
      </c>
      <c r="E11" s="46">
        <v>31450000</v>
      </c>
      <c r="F11" s="46">
        <v>31450000</v>
      </c>
    </row>
    <row r="12" spans="1:7" ht="15" customHeight="1" x14ac:dyDescent="0.25">
      <c r="A12" s="56" t="s">
        <v>179</v>
      </c>
      <c r="B12" s="58" t="s">
        <v>203</v>
      </c>
      <c r="C12" s="58" t="s">
        <v>203</v>
      </c>
      <c r="D12" s="58" t="s">
        <v>203</v>
      </c>
      <c r="E12" s="58" t="s">
        <v>203</v>
      </c>
      <c r="F12" s="58" t="s">
        <v>203</v>
      </c>
    </row>
    <row r="13" spans="1:7" ht="15" customHeight="1" x14ac:dyDescent="0.25">
      <c r="A13" s="56" t="s">
        <v>178</v>
      </c>
      <c r="B13" s="58" t="s">
        <v>203</v>
      </c>
      <c r="C13" s="58" t="s">
        <v>203</v>
      </c>
      <c r="D13" s="58" t="s">
        <v>203</v>
      </c>
      <c r="E13" s="58" t="s">
        <v>203</v>
      </c>
      <c r="F13" s="58" t="s">
        <v>203</v>
      </c>
    </row>
    <row r="14" spans="1:7" ht="15" customHeight="1" x14ac:dyDescent="0.25">
      <c r="A14" s="57" t="s">
        <v>182</v>
      </c>
      <c r="B14" s="46">
        <v>4420000</v>
      </c>
      <c r="C14" s="46">
        <v>4420000</v>
      </c>
      <c r="D14" s="46">
        <v>4420000</v>
      </c>
      <c r="E14" s="46">
        <v>4420000</v>
      </c>
      <c r="F14" s="46">
        <v>4420000</v>
      </c>
    </row>
    <row r="15" spans="1:7" ht="15" customHeight="1" x14ac:dyDescent="0.25">
      <c r="A15" s="56" t="s">
        <v>179</v>
      </c>
      <c r="B15" s="58" t="s">
        <v>203</v>
      </c>
      <c r="C15" s="58" t="s">
        <v>203</v>
      </c>
      <c r="D15" s="58" t="s">
        <v>203</v>
      </c>
      <c r="E15" s="58" t="s">
        <v>203</v>
      </c>
      <c r="F15" s="58" t="s">
        <v>203</v>
      </c>
    </row>
    <row r="16" spans="1:7" ht="15" customHeight="1" x14ac:dyDescent="0.25">
      <c r="A16" s="56" t="s">
        <v>178</v>
      </c>
      <c r="B16" s="58" t="s">
        <v>203</v>
      </c>
      <c r="C16" s="58" t="s">
        <v>203</v>
      </c>
      <c r="D16" s="58" t="s">
        <v>203</v>
      </c>
      <c r="E16" s="58" t="s">
        <v>203</v>
      </c>
      <c r="F16" s="58" t="s">
        <v>203</v>
      </c>
    </row>
    <row r="17" spans="1:6" ht="24.75" customHeight="1" x14ac:dyDescent="0.25">
      <c r="A17" s="57" t="s">
        <v>183</v>
      </c>
      <c r="B17" s="46">
        <v>1700000</v>
      </c>
      <c r="C17" s="46">
        <v>1700000</v>
      </c>
      <c r="D17" s="46">
        <v>1700000</v>
      </c>
      <c r="E17" s="46">
        <v>1700000</v>
      </c>
      <c r="F17" s="46">
        <v>1700000</v>
      </c>
    </row>
    <row r="18" spans="1:6" ht="14.25" customHeight="1" x14ac:dyDescent="0.25">
      <c r="A18" s="56" t="s">
        <v>179</v>
      </c>
      <c r="B18" s="58" t="s">
        <v>203</v>
      </c>
      <c r="C18" s="58" t="s">
        <v>203</v>
      </c>
      <c r="D18" s="58" t="s">
        <v>203</v>
      </c>
      <c r="E18" s="58" t="s">
        <v>203</v>
      </c>
      <c r="F18" s="58" t="s">
        <v>203</v>
      </c>
    </row>
    <row r="19" spans="1:6" ht="14.25" customHeight="1" x14ac:dyDescent="0.25">
      <c r="A19" s="56" t="s">
        <v>178</v>
      </c>
      <c r="B19" s="58" t="s">
        <v>203</v>
      </c>
      <c r="C19" s="58" t="s">
        <v>203</v>
      </c>
      <c r="D19" s="58" t="s">
        <v>203</v>
      </c>
      <c r="E19" s="58" t="s">
        <v>203</v>
      </c>
      <c r="F19" s="58" t="s">
        <v>203</v>
      </c>
    </row>
    <row r="20" spans="1:6" ht="15.95" customHeight="1" x14ac:dyDescent="0.25">
      <c r="A20" s="57" t="s">
        <v>8</v>
      </c>
      <c r="B20" s="46">
        <v>406635018.5011</v>
      </c>
      <c r="C20" s="46">
        <v>411493798.89999998</v>
      </c>
      <c r="D20" s="46">
        <v>412560062.61750001</v>
      </c>
      <c r="E20" s="46">
        <v>397716786.5</v>
      </c>
      <c r="F20" s="46">
        <f>SUM(F17,F14,F11,F8,F5,F2)</f>
        <v>402368989.47599995</v>
      </c>
    </row>
    <row r="21" spans="1:6" ht="15.95" customHeight="1" x14ac:dyDescent="0.25">
      <c r="A21" s="84"/>
      <c r="B21" s="84"/>
      <c r="C21" s="84"/>
      <c r="D21" s="84"/>
      <c r="E21" s="84"/>
      <c r="F21" s="84"/>
    </row>
    <row r="22" spans="1:6" ht="57" customHeight="1" x14ac:dyDescent="0.25">
      <c r="A22" s="85" t="s">
        <v>184</v>
      </c>
      <c r="B22" s="86"/>
      <c r="C22" s="86"/>
      <c r="D22" s="86"/>
      <c r="E22" s="86"/>
      <c r="F22" s="87"/>
    </row>
    <row r="23" spans="1:6" ht="17.25" customHeight="1" x14ac:dyDescent="0.25">
      <c r="A23" s="88" t="s">
        <v>9</v>
      </c>
      <c r="B23" s="89"/>
      <c r="C23" s="89"/>
      <c r="D23" s="89"/>
      <c r="E23" s="89"/>
      <c r="F23" s="90"/>
    </row>
    <row r="24" spans="1:6" ht="15" customHeight="1" x14ac:dyDescent="0.25">
      <c r="A24" s="88" t="s">
        <v>10</v>
      </c>
      <c r="B24" s="89"/>
      <c r="C24" s="89"/>
      <c r="D24" s="89"/>
      <c r="E24" s="89"/>
      <c r="F24" s="90"/>
    </row>
    <row r="25" spans="1:6" ht="15" customHeight="1" x14ac:dyDescent="0.25">
      <c r="A25" s="88" t="s">
        <v>11</v>
      </c>
      <c r="B25" s="89"/>
      <c r="C25" s="89"/>
      <c r="D25" s="89"/>
      <c r="E25" s="89"/>
      <c r="F25" s="90"/>
    </row>
    <row r="26" spans="1:6" ht="15" customHeight="1" x14ac:dyDescent="0.25">
      <c r="A26" s="88" t="s">
        <v>185</v>
      </c>
      <c r="B26" s="89"/>
      <c r="C26" s="89"/>
      <c r="D26" s="89"/>
      <c r="E26" s="89"/>
      <c r="F26" s="90"/>
    </row>
    <row r="27" spans="1:6" ht="24.75" customHeight="1" x14ac:dyDescent="0.25">
      <c r="A27" s="81" t="s">
        <v>12</v>
      </c>
      <c r="B27" s="82"/>
      <c r="C27" s="82"/>
      <c r="D27" s="82"/>
      <c r="E27" s="82"/>
      <c r="F27" s="83"/>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F11" sqref="F11"/>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3" t="s">
        <v>63</v>
      </c>
      <c r="B1" s="37" t="s">
        <v>72</v>
      </c>
      <c r="C1" s="37" t="s">
        <v>27</v>
      </c>
      <c r="D1" s="37" t="s">
        <v>28</v>
      </c>
      <c r="E1" s="37" t="s">
        <v>29</v>
      </c>
      <c r="F1" s="37" t="s">
        <v>30</v>
      </c>
      <c r="G1" s="37" t="s">
        <v>31</v>
      </c>
      <c r="H1" s="37" t="s">
        <v>73</v>
      </c>
      <c r="I1" s="37" t="s">
        <v>74</v>
      </c>
      <c r="J1" s="8" t="s">
        <v>8</v>
      </c>
    </row>
    <row r="2" spans="1:10" x14ac:dyDescent="0.25">
      <c r="A2" s="17" t="s">
        <v>65</v>
      </c>
      <c r="B2" s="71">
        <v>326585</v>
      </c>
      <c r="C2" s="71">
        <v>67380</v>
      </c>
      <c r="D2" s="71">
        <v>139033</v>
      </c>
      <c r="E2" s="71">
        <v>324873</v>
      </c>
      <c r="F2" s="71">
        <v>730490</v>
      </c>
      <c r="G2" s="71">
        <v>350721</v>
      </c>
      <c r="H2" s="71">
        <v>183495</v>
      </c>
      <c r="I2" s="71">
        <v>28693</v>
      </c>
      <c r="J2" s="71">
        <v>2151271</v>
      </c>
    </row>
    <row r="3" spans="1:10" x14ac:dyDescent="0.25">
      <c r="A3" s="18" t="s">
        <v>66</v>
      </c>
      <c r="B3" s="71">
        <v>101572</v>
      </c>
      <c r="C3" s="71">
        <v>103260</v>
      </c>
      <c r="D3" s="71">
        <v>257144</v>
      </c>
      <c r="E3" s="71">
        <v>200477</v>
      </c>
      <c r="F3" s="71">
        <v>186196</v>
      </c>
      <c r="G3" s="71">
        <v>61540</v>
      </c>
      <c r="H3" s="71">
        <v>105321</v>
      </c>
      <c r="I3" s="71">
        <v>9169</v>
      </c>
      <c r="J3" s="71">
        <v>1024679</v>
      </c>
    </row>
    <row r="4" spans="1:10" x14ac:dyDescent="0.25">
      <c r="A4" s="22" t="s">
        <v>8</v>
      </c>
      <c r="B4" s="67">
        <v>428157</v>
      </c>
      <c r="C4" s="67">
        <v>170640</v>
      </c>
      <c r="D4" s="67">
        <v>396177</v>
      </c>
      <c r="E4" s="67">
        <v>525350</v>
      </c>
      <c r="F4" s="67">
        <v>916686</v>
      </c>
      <c r="G4" s="67">
        <v>412261</v>
      </c>
      <c r="H4" s="67">
        <v>288816</v>
      </c>
      <c r="I4" s="67">
        <v>37862</v>
      </c>
      <c r="J4" s="67">
        <v>3175950</v>
      </c>
    </row>
    <row r="5" spans="1:10" ht="15" customHeight="1" x14ac:dyDescent="0.25">
      <c r="A5" s="107" t="s">
        <v>201</v>
      </c>
      <c r="B5" s="107"/>
      <c r="C5" s="107"/>
      <c r="D5" s="107"/>
      <c r="E5" s="107"/>
      <c r="F5" s="107"/>
      <c r="G5" s="107"/>
      <c r="H5" s="107"/>
      <c r="I5" s="107"/>
      <c r="J5" s="107"/>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6" sqref="A1:E6"/>
    </sheetView>
  </sheetViews>
  <sheetFormatPr defaultRowHeight="15" x14ac:dyDescent="0.25"/>
  <cols>
    <col min="1" max="1" width="24.7109375" customWidth="1"/>
    <col min="2" max="5" width="12.7109375" customWidth="1"/>
  </cols>
  <sheetData>
    <row r="1" spans="1:5" ht="15.75" x14ac:dyDescent="0.25">
      <c r="A1" s="23"/>
      <c r="B1" s="111" t="s">
        <v>75</v>
      </c>
      <c r="C1" s="111"/>
      <c r="D1" s="111" t="s">
        <v>76</v>
      </c>
      <c r="E1" s="111"/>
    </row>
    <row r="2" spans="1:5" x14ac:dyDescent="0.25">
      <c r="A2" s="43" t="s">
        <v>63</v>
      </c>
      <c r="B2" s="43" t="s">
        <v>64</v>
      </c>
      <c r="C2" s="43" t="s">
        <v>1</v>
      </c>
      <c r="D2" s="43" t="s">
        <v>3</v>
      </c>
      <c r="E2" s="43" t="s">
        <v>1</v>
      </c>
    </row>
    <row r="3" spans="1:5" x14ac:dyDescent="0.25">
      <c r="A3" s="17" t="s">
        <v>65</v>
      </c>
      <c r="B3" s="69">
        <v>1791332</v>
      </c>
      <c r="C3" s="69">
        <v>282849</v>
      </c>
      <c r="D3" s="69">
        <v>2044049</v>
      </c>
      <c r="E3" s="69">
        <v>184312</v>
      </c>
    </row>
    <row r="4" spans="1:5" x14ac:dyDescent="0.25">
      <c r="A4" s="18" t="s">
        <v>66</v>
      </c>
      <c r="B4" s="76">
        <v>796430</v>
      </c>
      <c r="C4" s="76">
        <v>775622</v>
      </c>
      <c r="D4" s="76">
        <v>68742</v>
      </c>
      <c r="E4" s="76">
        <v>408565</v>
      </c>
    </row>
    <row r="5" spans="1:5" x14ac:dyDescent="0.25">
      <c r="A5" s="22" t="s">
        <v>8</v>
      </c>
      <c r="B5" s="68">
        <v>2587762</v>
      </c>
      <c r="C5" s="68">
        <v>1058471</v>
      </c>
      <c r="D5" s="68">
        <v>2112791</v>
      </c>
      <c r="E5" s="68">
        <v>592877</v>
      </c>
    </row>
    <row r="6" spans="1:5" ht="33.75" customHeight="1" x14ac:dyDescent="0.25">
      <c r="A6" s="106" t="s">
        <v>118</v>
      </c>
      <c r="B6" s="106"/>
      <c r="C6" s="106"/>
      <c r="D6" s="106"/>
      <c r="E6" s="106"/>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87.75" customHeight="1" x14ac:dyDescent="0.25">
      <c r="A1" s="106" t="s">
        <v>218</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3" sqref="B13"/>
    </sheetView>
  </sheetViews>
  <sheetFormatPr defaultRowHeight="15" x14ac:dyDescent="0.25"/>
  <cols>
    <col min="1" max="1" width="24.7109375" customWidth="1"/>
    <col min="2" max="4" width="14.7109375" customWidth="1"/>
  </cols>
  <sheetData>
    <row r="1" spans="1:4" x14ac:dyDescent="0.25">
      <c r="A1" s="43" t="s">
        <v>63</v>
      </c>
      <c r="B1" s="43" t="s">
        <v>64</v>
      </c>
      <c r="C1" s="43" t="s">
        <v>1</v>
      </c>
      <c r="D1" s="43" t="s">
        <v>100</v>
      </c>
    </row>
    <row r="2" spans="1:4" ht="15.75" customHeight="1" x14ac:dyDescent="0.25">
      <c r="A2" s="18" t="s">
        <v>101</v>
      </c>
      <c r="B2" s="78">
        <v>0</v>
      </c>
      <c r="C2" s="78">
        <v>14281032</v>
      </c>
      <c r="D2" s="78">
        <v>14281032</v>
      </c>
    </row>
    <row r="3" spans="1:4" x14ac:dyDescent="0.25">
      <c r="A3" s="18" t="s">
        <v>102</v>
      </c>
      <c r="B3" s="79">
        <v>0</v>
      </c>
      <c r="C3" s="78">
        <v>421956</v>
      </c>
      <c r="D3" s="78">
        <v>421956</v>
      </c>
    </row>
    <row r="4" spans="1:4" x14ac:dyDescent="0.25">
      <c r="A4" s="17" t="s">
        <v>103</v>
      </c>
      <c r="B4" s="79">
        <v>0</v>
      </c>
      <c r="C4" s="78">
        <v>1332114</v>
      </c>
      <c r="D4" s="78">
        <v>1332114</v>
      </c>
    </row>
    <row r="5" spans="1:4" x14ac:dyDescent="0.25">
      <c r="A5" s="22" t="s">
        <v>8</v>
      </c>
      <c r="B5" s="79">
        <v>0</v>
      </c>
      <c r="C5" s="79">
        <v>16035102</v>
      </c>
      <c r="D5" s="79">
        <v>16035102</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11" sqref="C11"/>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43" t="s">
        <v>63</v>
      </c>
      <c r="B1" s="37" t="s">
        <v>25</v>
      </c>
      <c r="C1" s="37" t="s">
        <v>68</v>
      </c>
      <c r="D1" s="37" t="s">
        <v>23</v>
      </c>
      <c r="E1" s="37" t="s">
        <v>24</v>
      </c>
      <c r="F1" s="37" t="s">
        <v>69</v>
      </c>
      <c r="G1" s="37" t="s">
        <v>26</v>
      </c>
      <c r="H1" s="37" t="s">
        <v>70</v>
      </c>
      <c r="I1" s="37" t="s">
        <v>8</v>
      </c>
    </row>
    <row r="2" spans="1:9" x14ac:dyDescent="0.25">
      <c r="A2" s="18" t="s">
        <v>101</v>
      </c>
      <c r="B2" s="66">
        <v>9468279</v>
      </c>
      <c r="C2" s="66">
        <v>2230940</v>
      </c>
      <c r="D2" s="66">
        <v>587714</v>
      </c>
      <c r="E2" s="66">
        <v>855386</v>
      </c>
      <c r="F2" s="66">
        <v>606439</v>
      </c>
      <c r="G2" s="66">
        <v>145448</v>
      </c>
      <c r="H2" s="66">
        <v>386827</v>
      </c>
      <c r="I2" s="66">
        <v>14281032</v>
      </c>
    </row>
    <row r="3" spans="1:9" x14ac:dyDescent="0.25">
      <c r="A3" s="18" t="s">
        <v>102</v>
      </c>
      <c r="B3" s="66">
        <v>180555</v>
      </c>
      <c r="C3" s="66">
        <v>73246</v>
      </c>
      <c r="D3" s="66">
        <v>62395</v>
      </c>
      <c r="E3" s="66">
        <v>34147</v>
      </c>
      <c r="F3" s="66">
        <v>9133</v>
      </c>
      <c r="G3" s="66">
        <v>27279</v>
      </c>
      <c r="H3" s="66">
        <v>35201</v>
      </c>
      <c r="I3" s="66">
        <v>421956</v>
      </c>
    </row>
    <row r="4" spans="1:9" x14ac:dyDescent="0.25">
      <c r="A4" s="17" t="s">
        <v>103</v>
      </c>
      <c r="B4" s="66">
        <v>354596</v>
      </c>
      <c r="C4" s="66">
        <v>161982</v>
      </c>
      <c r="D4" s="66">
        <v>45396</v>
      </c>
      <c r="E4" s="66">
        <v>63512</v>
      </c>
      <c r="F4" s="66">
        <v>53159</v>
      </c>
      <c r="G4" s="66">
        <v>15705</v>
      </c>
      <c r="H4" s="66">
        <v>637764</v>
      </c>
      <c r="I4" s="66">
        <v>1332114</v>
      </c>
    </row>
    <row r="5" spans="1:9" x14ac:dyDescent="0.25">
      <c r="A5" s="22" t="s">
        <v>8</v>
      </c>
      <c r="B5" s="79">
        <v>10003430</v>
      </c>
      <c r="C5" s="79">
        <v>2466168</v>
      </c>
      <c r="D5" s="79">
        <v>695505</v>
      </c>
      <c r="E5" s="79">
        <v>953045</v>
      </c>
      <c r="F5" s="79">
        <v>668731</v>
      </c>
      <c r="G5" s="79">
        <v>188432</v>
      </c>
      <c r="H5" s="79">
        <v>1059792</v>
      </c>
      <c r="I5" s="79">
        <v>16035102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12" sqref="B1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3" t="s">
        <v>63</v>
      </c>
      <c r="B1" s="37" t="s">
        <v>72</v>
      </c>
      <c r="C1" s="37" t="s">
        <v>27</v>
      </c>
      <c r="D1" s="37" t="s">
        <v>28</v>
      </c>
      <c r="E1" s="37" t="s">
        <v>29</v>
      </c>
      <c r="F1" s="37" t="s">
        <v>30</v>
      </c>
      <c r="G1" s="7" t="s">
        <v>104</v>
      </c>
      <c r="H1" s="8" t="s">
        <v>8</v>
      </c>
    </row>
    <row r="2" spans="1:8" x14ac:dyDescent="0.25">
      <c r="A2" s="18" t="s">
        <v>101</v>
      </c>
      <c r="B2" s="71">
        <v>1399647</v>
      </c>
      <c r="C2" s="71">
        <v>685969</v>
      </c>
      <c r="D2" s="71">
        <v>2608817</v>
      </c>
      <c r="E2" s="71">
        <v>2228785</v>
      </c>
      <c r="F2" s="71">
        <v>3670952</v>
      </c>
      <c r="G2" s="71">
        <v>3686862</v>
      </c>
      <c r="H2" s="71">
        <v>14281032</v>
      </c>
    </row>
    <row r="3" spans="1:8" x14ac:dyDescent="0.25">
      <c r="A3" s="18" t="s">
        <v>102</v>
      </c>
      <c r="B3" s="71">
        <v>15516</v>
      </c>
      <c r="C3" s="71">
        <v>15493</v>
      </c>
      <c r="D3" s="71">
        <v>24244</v>
      </c>
      <c r="E3" s="71">
        <v>46309</v>
      </c>
      <c r="F3" s="71">
        <v>119781</v>
      </c>
      <c r="G3" s="71">
        <v>200611</v>
      </c>
      <c r="H3" s="71">
        <v>421956</v>
      </c>
    </row>
    <row r="4" spans="1:8" x14ac:dyDescent="0.25">
      <c r="A4" s="17" t="s">
        <v>103</v>
      </c>
      <c r="B4" s="71">
        <v>157199</v>
      </c>
      <c r="C4" s="71">
        <v>83824</v>
      </c>
      <c r="D4" s="71">
        <v>186557</v>
      </c>
      <c r="E4" s="71">
        <v>257747</v>
      </c>
      <c r="F4" s="71">
        <v>406696</v>
      </c>
      <c r="G4" s="71">
        <v>240090</v>
      </c>
      <c r="H4" s="71">
        <v>1332114</v>
      </c>
    </row>
    <row r="5" spans="1:8" x14ac:dyDescent="0.25">
      <c r="A5" s="22" t="s">
        <v>8</v>
      </c>
      <c r="B5" s="67">
        <v>1572362</v>
      </c>
      <c r="C5" s="67">
        <v>785286</v>
      </c>
      <c r="D5" s="67">
        <v>2819618</v>
      </c>
      <c r="E5" s="67">
        <v>2532841</v>
      </c>
      <c r="F5" s="67">
        <v>4197429</v>
      </c>
      <c r="G5" s="67">
        <v>4127563</v>
      </c>
      <c r="H5" s="67">
        <v>16035102</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13" sqref="A13"/>
    </sheetView>
  </sheetViews>
  <sheetFormatPr defaultRowHeight="15" x14ac:dyDescent="0.25"/>
  <cols>
    <col min="1" max="1" width="24.7109375" customWidth="1"/>
    <col min="2" max="5" width="12.7109375" customWidth="1"/>
  </cols>
  <sheetData>
    <row r="1" spans="1:5" ht="15.75" x14ac:dyDescent="0.25">
      <c r="A1" s="23"/>
      <c r="B1" s="111" t="s">
        <v>75</v>
      </c>
      <c r="C1" s="111"/>
      <c r="D1" s="114" t="s">
        <v>76</v>
      </c>
      <c r="E1" s="114"/>
    </row>
    <row r="2" spans="1:5" x14ac:dyDescent="0.25">
      <c r="A2" s="43" t="s">
        <v>63</v>
      </c>
      <c r="B2" s="43" t="s">
        <v>64</v>
      </c>
      <c r="C2" s="43" t="s">
        <v>1</v>
      </c>
      <c r="D2" s="43" t="s">
        <v>3</v>
      </c>
      <c r="E2" s="43" t="s">
        <v>1</v>
      </c>
    </row>
    <row r="3" spans="1:5" x14ac:dyDescent="0.25">
      <c r="A3" s="18" t="s">
        <v>101</v>
      </c>
      <c r="B3" s="76">
        <v>0</v>
      </c>
      <c r="C3" s="76">
        <v>26252958</v>
      </c>
      <c r="D3" s="78">
        <v>0</v>
      </c>
      <c r="E3" s="78">
        <v>2309107</v>
      </c>
    </row>
    <row r="4" spans="1:5" x14ac:dyDescent="0.25">
      <c r="A4" s="18" t="s">
        <v>102</v>
      </c>
      <c r="B4" s="76">
        <v>0</v>
      </c>
      <c r="C4" s="76">
        <v>474828</v>
      </c>
      <c r="D4" s="78">
        <v>0</v>
      </c>
      <c r="E4" s="78">
        <v>369083</v>
      </c>
    </row>
    <row r="5" spans="1:5" x14ac:dyDescent="0.25">
      <c r="A5" s="17" t="s">
        <v>103</v>
      </c>
      <c r="B5" s="69">
        <v>0</v>
      </c>
      <c r="C5" s="69">
        <v>1969266</v>
      </c>
      <c r="D5" s="78">
        <v>0</v>
      </c>
      <c r="E5" s="78">
        <v>694961</v>
      </c>
    </row>
    <row r="6" spans="1:5" x14ac:dyDescent="0.25">
      <c r="A6" s="22" t="s">
        <v>8</v>
      </c>
      <c r="B6" s="77">
        <v>0</v>
      </c>
      <c r="C6" s="77">
        <v>28697052</v>
      </c>
      <c r="D6" s="77">
        <v>0</v>
      </c>
      <c r="E6" s="77">
        <v>3373151</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4" sqref="C14"/>
    </sheetView>
  </sheetViews>
  <sheetFormatPr defaultRowHeight="15" x14ac:dyDescent="0.25"/>
  <cols>
    <col min="1" max="1" width="24.7109375" customWidth="1"/>
    <col min="2" max="4" width="14.7109375" customWidth="1"/>
  </cols>
  <sheetData>
    <row r="1" spans="1:4" ht="73.5" customHeight="1" x14ac:dyDescent="0.25">
      <c r="A1" s="106" t="s">
        <v>215</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13" sqref="B13"/>
    </sheetView>
  </sheetViews>
  <sheetFormatPr defaultRowHeight="15" x14ac:dyDescent="0.25"/>
  <cols>
    <col min="1" max="1" width="24.7109375" customWidth="1"/>
    <col min="2" max="4" width="14.7109375" customWidth="1"/>
  </cols>
  <sheetData>
    <row r="1" spans="1:4" x14ac:dyDescent="0.25">
      <c r="A1" s="43" t="s">
        <v>63</v>
      </c>
      <c r="B1" s="43" t="s">
        <v>64</v>
      </c>
      <c r="C1" s="43" t="s">
        <v>1</v>
      </c>
      <c r="D1" s="43" t="s">
        <v>8</v>
      </c>
    </row>
    <row r="2" spans="1:4" ht="15.75" customHeight="1" x14ac:dyDescent="0.25">
      <c r="A2" s="18" t="s">
        <v>101</v>
      </c>
      <c r="B2" s="78">
        <v>0</v>
      </c>
      <c r="C2" s="78">
        <v>598</v>
      </c>
      <c r="D2" s="78">
        <v>598</v>
      </c>
    </row>
    <row r="3" spans="1:4" x14ac:dyDescent="0.25">
      <c r="A3" s="18" t="s">
        <v>102</v>
      </c>
      <c r="B3" s="79">
        <v>0</v>
      </c>
      <c r="C3" s="78">
        <v>81</v>
      </c>
      <c r="D3" s="78">
        <v>81</v>
      </c>
    </row>
    <row r="4" spans="1:4" x14ac:dyDescent="0.25">
      <c r="A4" s="17" t="s">
        <v>103</v>
      </c>
      <c r="B4" s="79">
        <v>0</v>
      </c>
      <c r="C4" s="78">
        <v>268</v>
      </c>
      <c r="D4" s="78">
        <v>268</v>
      </c>
    </row>
    <row r="5" spans="1:4" x14ac:dyDescent="0.25">
      <c r="A5" s="22" t="s">
        <v>8</v>
      </c>
      <c r="B5" s="79">
        <v>0</v>
      </c>
      <c r="C5" s="79">
        <v>947</v>
      </c>
      <c r="D5" s="79">
        <v>947</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A10" sqref="A1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3" t="s">
        <v>63</v>
      </c>
      <c r="B1" s="37" t="s">
        <v>25</v>
      </c>
      <c r="C1" s="37" t="s">
        <v>68</v>
      </c>
      <c r="D1" s="37" t="s">
        <v>23</v>
      </c>
      <c r="E1" s="37" t="s">
        <v>24</v>
      </c>
      <c r="F1" s="37" t="s">
        <v>69</v>
      </c>
      <c r="G1" s="37" t="s">
        <v>26</v>
      </c>
      <c r="H1" s="37" t="s">
        <v>70</v>
      </c>
      <c r="I1" s="37" t="s">
        <v>8</v>
      </c>
    </row>
    <row r="2" spans="1:9" x14ac:dyDescent="0.25">
      <c r="A2" s="18" t="s">
        <v>101</v>
      </c>
      <c r="B2" s="66">
        <v>189</v>
      </c>
      <c r="C2" s="66">
        <v>100</v>
      </c>
      <c r="D2" s="66">
        <v>31</v>
      </c>
      <c r="E2" s="66">
        <v>113</v>
      </c>
      <c r="F2" s="66">
        <v>47</v>
      </c>
      <c r="G2" s="66">
        <v>51</v>
      </c>
      <c r="H2" s="66">
        <v>67</v>
      </c>
      <c r="I2" s="66">
        <v>598</v>
      </c>
    </row>
    <row r="3" spans="1:9" x14ac:dyDescent="0.25">
      <c r="A3" s="18" t="s">
        <v>102</v>
      </c>
      <c r="B3" s="66">
        <v>36</v>
      </c>
      <c r="C3" s="66">
        <v>4</v>
      </c>
      <c r="D3" s="66">
        <v>4</v>
      </c>
      <c r="E3" s="66">
        <v>1</v>
      </c>
      <c r="F3" s="66">
        <v>0</v>
      </c>
      <c r="G3" s="66">
        <v>6</v>
      </c>
      <c r="H3" s="66">
        <v>30</v>
      </c>
      <c r="I3" s="66">
        <v>81</v>
      </c>
    </row>
    <row r="4" spans="1:9" x14ac:dyDescent="0.25">
      <c r="A4" s="17" t="s">
        <v>103</v>
      </c>
      <c r="B4" s="66">
        <v>31</v>
      </c>
      <c r="C4" s="66">
        <v>10</v>
      </c>
      <c r="D4" s="66">
        <v>6</v>
      </c>
      <c r="E4" s="66">
        <v>2</v>
      </c>
      <c r="F4" s="66">
        <v>1</v>
      </c>
      <c r="G4" s="66">
        <v>1</v>
      </c>
      <c r="H4" s="66">
        <v>217</v>
      </c>
      <c r="I4" s="66">
        <v>268</v>
      </c>
    </row>
    <row r="5" spans="1:9" x14ac:dyDescent="0.25">
      <c r="A5" s="22" t="s">
        <v>8</v>
      </c>
      <c r="B5" s="79">
        <v>256</v>
      </c>
      <c r="C5" s="79">
        <v>114</v>
      </c>
      <c r="D5" s="79">
        <v>41</v>
      </c>
      <c r="E5" s="79">
        <v>116</v>
      </c>
      <c r="F5" s="79">
        <v>48</v>
      </c>
      <c r="G5" s="79">
        <v>58</v>
      </c>
      <c r="H5" s="79">
        <v>314</v>
      </c>
      <c r="I5" s="79">
        <v>947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G22" sqref="G22"/>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5"/>
      <c r="B1" s="80" t="s">
        <v>202</v>
      </c>
      <c r="C1" s="80" t="s">
        <v>204</v>
      </c>
      <c r="D1" s="80" t="s">
        <v>205</v>
      </c>
      <c r="E1" s="80" t="s">
        <v>207</v>
      </c>
      <c r="F1" s="80" t="s">
        <v>212</v>
      </c>
    </row>
    <row r="2" spans="1:6" x14ac:dyDescent="0.25">
      <c r="A2" s="54" t="s">
        <v>52</v>
      </c>
      <c r="B2" s="64">
        <v>688557647.21000004</v>
      </c>
      <c r="C2" s="64">
        <v>697784147.69999993</v>
      </c>
      <c r="D2" s="64">
        <v>700078388.08000004</v>
      </c>
      <c r="E2" s="64">
        <v>671031451.10000002</v>
      </c>
      <c r="F2" s="64">
        <f>SUM(F3:F4)</f>
        <v>681409029.17999995</v>
      </c>
    </row>
    <row r="3" spans="1:6" x14ac:dyDescent="0.25">
      <c r="A3" s="56" t="s">
        <v>186</v>
      </c>
      <c r="B3" s="65">
        <v>565392828.11000001</v>
      </c>
      <c r="C3" s="65">
        <v>572243837.39999998</v>
      </c>
      <c r="D3" s="65">
        <v>583197570.60000002</v>
      </c>
      <c r="E3" s="65">
        <v>556141562.70000005</v>
      </c>
      <c r="F3" s="65">
        <v>564848860.52999997</v>
      </c>
    </row>
    <row r="4" spans="1:6" x14ac:dyDescent="0.25">
      <c r="A4" s="56" t="s">
        <v>138</v>
      </c>
      <c r="B4" s="65">
        <v>123164819.09999999</v>
      </c>
      <c r="C4" s="65">
        <v>125540310.3</v>
      </c>
      <c r="D4" s="65">
        <v>116880817.48</v>
      </c>
      <c r="E4" s="65">
        <v>114889888.40000001</v>
      </c>
      <c r="F4" s="65">
        <v>116560168.65000001</v>
      </c>
    </row>
    <row r="5" spans="1:6" x14ac:dyDescent="0.25">
      <c r="A5" s="57" t="s">
        <v>2</v>
      </c>
      <c r="B5" s="64">
        <v>32530129.831499998</v>
      </c>
      <c r="C5" s="64">
        <v>32712345</v>
      </c>
      <c r="D5" s="64">
        <v>32654281.0583</v>
      </c>
      <c r="E5" s="64">
        <v>32401738</v>
      </c>
      <c r="F5" s="64">
        <f>SUM(F6:F7)</f>
        <v>32070203.679899998</v>
      </c>
    </row>
    <row r="6" spans="1:6" x14ac:dyDescent="0.25">
      <c r="A6" s="56" t="s">
        <v>187</v>
      </c>
      <c r="B6" s="65">
        <v>29017778.616999999</v>
      </c>
      <c r="C6" s="65">
        <v>29165882</v>
      </c>
      <c r="D6" s="65">
        <v>29472694.671999998</v>
      </c>
      <c r="E6" s="65">
        <v>29042953</v>
      </c>
      <c r="F6" s="65">
        <v>28697052.432</v>
      </c>
    </row>
    <row r="7" spans="1:6" x14ac:dyDescent="0.25">
      <c r="A7" s="56" t="s">
        <v>138</v>
      </c>
      <c r="B7" s="65">
        <v>3512351.2144999998</v>
      </c>
      <c r="C7" s="65">
        <v>3546463</v>
      </c>
      <c r="D7" s="65">
        <v>3181586.3862999999</v>
      </c>
      <c r="E7" s="65">
        <v>3358785</v>
      </c>
      <c r="F7" s="65">
        <v>3373151.2478999998</v>
      </c>
    </row>
    <row r="8" spans="1:6" x14ac:dyDescent="0.25">
      <c r="A8" s="57" t="s">
        <v>5</v>
      </c>
      <c r="B8" s="64">
        <v>17042259.950300001</v>
      </c>
      <c r="C8" s="64">
        <v>17351102</v>
      </c>
      <c r="D8" s="64">
        <v>17247456.0975</v>
      </c>
      <c r="E8" s="64">
        <v>16860385</v>
      </c>
      <c r="F8" s="64">
        <f>SUM(F9:F10)</f>
        <v>16118746.0919</v>
      </c>
    </row>
    <row r="9" spans="1:6" x14ac:dyDescent="0.25">
      <c r="A9" s="56" t="s">
        <v>187</v>
      </c>
      <c r="B9" s="65">
        <v>13245567.226</v>
      </c>
      <c r="C9" s="65">
        <v>13425965</v>
      </c>
      <c r="D9" s="65">
        <v>13317728.301000001</v>
      </c>
      <c r="E9" s="65">
        <v>12957592</v>
      </c>
      <c r="F9" s="65">
        <v>12329270.583000001</v>
      </c>
    </row>
    <row r="10" spans="1:6" x14ac:dyDescent="0.25">
      <c r="A10" s="56" t="s">
        <v>138</v>
      </c>
      <c r="B10" s="65">
        <v>3796692.7242999999</v>
      </c>
      <c r="C10" s="65">
        <v>3925137</v>
      </c>
      <c r="D10" s="65">
        <v>3929727.7965000002</v>
      </c>
      <c r="E10" s="65">
        <v>3902793</v>
      </c>
      <c r="F10" s="65">
        <v>3789475.5088999998</v>
      </c>
    </row>
    <row r="11" spans="1:6" x14ac:dyDescent="0.25">
      <c r="A11" s="57" t="s">
        <v>181</v>
      </c>
      <c r="B11" s="64">
        <v>62900000</v>
      </c>
      <c r="C11" s="64">
        <v>62900000</v>
      </c>
      <c r="D11" s="64">
        <v>62900000</v>
      </c>
      <c r="E11" s="64">
        <v>62900000</v>
      </c>
      <c r="F11" s="64">
        <v>62900000</v>
      </c>
    </row>
    <row r="12" spans="1:6" x14ac:dyDescent="0.25">
      <c r="A12" s="56" t="s">
        <v>187</v>
      </c>
      <c r="B12" s="65" t="s">
        <v>4</v>
      </c>
      <c r="C12" s="65" t="s">
        <v>4</v>
      </c>
      <c r="D12" s="65" t="s">
        <v>4</v>
      </c>
      <c r="E12" s="65" t="s">
        <v>4</v>
      </c>
      <c r="F12" s="65" t="s">
        <v>4</v>
      </c>
    </row>
    <row r="13" spans="1:6" x14ac:dyDescent="0.25">
      <c r="A13" s="56" t="s">
        <v>138</v>
      </c>
      <c r="B13" s="65" t="s">
        <v>4</v>
      </c>
      <c r="C13" s="65" t="s">
        <v>4</v>
      </c>
      <c r="D13" s="65" t="s">
        <v>4</v>
      </c>
      <c r="E13" s="65" t="s">
        <v>4</v>
      </c>
      <c r="F13" s="65" t="s">
        <v>4</v>
      </c>
    </row>
    <row r="14" spans="1:6" x14ac:dyDescent="0.25">
      <c r="A14" s="57" t="s">
        <v>182</v>
      </c>
      <c r="B14" s="64">
        <v>8840000</v>
      </c>
      <c r="C14" s="64">
        <v>8840000</v>
      </c>
      <c r="D14" s="64">
        <v>8840000</v>
      </c>
      <c r="E14" s="64">
        <v>8840000</v>
      </c>
      <c r="F14" s="64">
        <v>8840000</v>
      </c>
    </row>
    <row r="15" spans="1:6" x14ac:dyDescent="0.25">
      <c r="A15" s="56" t="s">
        <v>187</v>
      </c>
      <c r="B15" s="65" t="s">
        <v>4</v>
      </c>
      <c r="C15" s="65" t="s">
        <v>4</v>
      </c>
      <c r="D15" s="65" t="s">
        <v>4</v>
      </c>
      <c r="E15" s="65" t="s">
        <v>4</v>
      </c>
      <c r="F15" s="65" t="s">
        <v>4</v>
      </c>
    </row>
    <row r="16" spans="1:6" x14ac:dyDescent="0.25">
      <c r="A16" s="56" t="s">
        <v>138</v>
      </c>
      <c r="B16" s="65" t="s">
        <v>4</v>
      </c>
      <c r="C16" s="65" t="s">
        <v>4</v>
      </c>
      <c r="D16" s="65" t="s">
        <v>4</v>
      </c>
      <c r="E16" s="65" t="s">
        <v>4</v>
      </c>
      <c r="F16" s="65" t="s">
        <v>4</v>
      </c>
    </row>
    <row r="17" spans="1:6" ht="25.5" x14ac:dyDescent="0.25">
      <c r="A17" s="57" t="s">
        <v>183</v>
      </c>
      <c r="B17" s="64">
        <v>3400000</v>
      </c>
      <c r="C17" s="64">
        <v>3400000</v>
      </c>
      <c r="D17" s="64">
        <v>3400000</v>
      </c>
      <c r="E17" s="64">
        <v>3400000</v>
      </c>
      <c r="F17" s="64">
        <v>3400000</v>
      </c>
    </row>
    <row r="18" spans="1:6" x14ac:dyDescent="0.25">
      <c r="A18" s="56" t="s">
        <v>187</v>
      </c>
      <c r="B18" s="65" t="s">
        <v>4</v>
      </c>
      <c r="C18" s="65" t="s">
        <v>4</v>
      </c>
      <c r="D18" s="65" t="s">
        <v>4</v>
      </c>
      <c r="E18" s="65" t="s">
        <v>4</v>
      </c>
      <c r="F18" s="65" t="s">
        <v>4</v>
      </c>
    </row>
    <row r="19" spans="1:6" x14ac:dyDescent="0.25">
      <c r="A19" s="56" t="s">
        <v>138</v>
      </c>
      <c r="B19" s="65" t="s">
        <v>4</v>
      </c>
      <c r="C19" s="65" t="s">
        <v>4</v>
      </c>
      <c r="D19" s="65" t="s">
        <v>4</v>
      </c>
      <c r="E19" s="65" t="s">
        <v>4</v>
      </c>
      <c r="F19" s="65" t="s">
        <v>4</v>
      </c>
    </row>
    <row r="20" spans="1:6" x14ac:dyDescent="0.25">
      <c r="A20" s="57" t="s">
        <v>8</v>
      </c>
      <c r="B20" s="64">
        <v>813270036.99180007</v>
      </c>
      <c r="C20" s="64">
        <v>822987594.69999993</v>
      </c>
      <c r="D20" s="64">
        <v>825120125.23580003</v>
      </c>
      <c r="E20" s="64">
        <v>795433574.10000002</v>
      </c>
      <c r="F20" s="64">
        <f>SUM(F17,F14,F11,F8,F5,F2)</f>
        <v>804737978.95179999</v>
      </c>
    </row>
    <row r="21" spans="1:6" x14ac:dyDescent="0.25">
      <c r="A21" s="91"/>
      <c r="B21" s="92"/>
      <c r="C21" s="92"/>
      <c r="D21" s="92"/>
      <c r="E21" s="92"/>
      <c r="F21" s="93"/>
    </row>
    <row r="22" spans="1:6" ht="104.25" customHeight="1" x14ac:dyDescent="0.25">
      <c r="A22" s="94" t="s">
        <v>188</v>
      </c>
      <c r="B22" s="94"/>
      <c r="C22" s="94"/>
      <c r="D22" s="94"/>
      <c r="E22" s="94"/>
      <c r="F22" s="94"/>
    </row>
    <row r="23" spans="1:6" ht="15.95" customHeight="1" x14ac:dyDescent="0.25">
      <c r="A23" s="94" t="s">
        <v>13</v>
      </c>
      <c r="B23" s="94"/>
      <c r="C23" s="94"/>
      <c r="D23" s="94"/>
      <c r="E23" s="94"/>
      <c r="F23" s="94"/>
    </row>
    <row r="24" spans="1:6" ht="15.95" customHeight="1" x14ac:dyDescent="0.25">
      <c r="A24" s="94" t="s">
        <v>14</v>
      </c>
      <c r="B24" s="94"/>
      <c r="C24" s="94"/>
      <c r="D24" s="94"/>
      <c r="E24" s="94"/>
      <c r="F24" s="94"/>
    </row>
    <row r="25" spans="1:6" ht="15.95" customHeight="1" x14ac:dyDescent="0.25">
      <c r="A25" s="94" t="s">
        <v>11</v>
      </c>
      <c r="B25" s="94"/>
      <c r="C25" s="94"/>
      <c r="D25" s="94"/>
      <c r="E25" s="94"/>
      <c r="F25" s="94"/>
    </row>
    <row r="26" spans="1:6" ht="15.95" customHeight="1" x14ac:dyDescent="0.25">
      <c r="A26" s="94" t="s">
        <v>185</v>
      </c>
      <c r="B26" s="94"/>
      <c r="C26" s="94"/>
      <c r="D26" s="94"/>
      <c r="E26" s="94"/>
      <c r="F26" s="94"/>
    </row>
    <row r="27" spans="1:6" ht="32.25" customHeight="1" x14ac:dyDescent="0.25">
      <c r="A27" s="81" t="s">
        <v>12</v>
      </c>
      <c r="B27" s="82"/>
      <c r="C27" s="82"/>
      <c r="D27" s="82"/>
      <c r="E27" s="82"/>
      <c r="F27" s="83"/>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5" sqref="A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3" t="s">
        <v>63</v>
      </c>
      <c r="B1" s="37" t="s">
        <v>72</v>
      </c>
      <c r="C1" s="37" t="s">
        <v>27</v>
      </c>
      <c r="D1" s="37" t="s">
        <v>28</v>
      </c>
      <c r="E1" s="37" t="s">
        <v>29</v>
      </c>
      <c r="F1" s="37" t="s">
        <v>30</v>
      </c>
      <c r="G1" s="37" t="s">
        <v>31</v>
      </c>
      <c r="H1" s="37" t="s">
        <v>73</v>
      </c>
      <c r="I1" s="37" t="s">
        <v>74</v>
      </c>
      <c r="J1" s="8" t="s">
        <v>8</v>
      </c>
    </row>
    <row r="2" spans="1:10" x14ac:dyDescent="0.25">
      <c r="A2" s="18" t="s">
        <v>101</v>
      </c>
      <c r="B2" s="71">
        <v>19</v>
      </c>
      <c r="C2" s="71">
        <v>9</v>
      </c>
      <c r="D2" s="71">
        <v>41</v>
      </c>
      <c r="E2" s="71">
        <v>80</v>
      </c>
      <c r="F2" s="71">
        <v>176</v>
      </c>
      <c r="G2" s="71">
        <v>129</v>
      </c>
      <c r="H2" s="71">
        <v>129</v>
      </c>
      <c r="I2" s="71">
        <v>15</v>
      </c>
      <c r="J2" s="71">
        <v>598</v>
      </c>
    </row>
    <row r="3" spans="1:10" x14ac:dyDescent="0.25">
      <c r="A3" s="18" t="s">
        <v>102</v>
      </c>
      <c r="B3" s="71">
        <v>15</v>
      </c>
      <c r="C3" s="71">
        <v>1</v>
      </c>
      <c r="D3" s="71">
        <v>10</v>
      </c>
      <c r="E3" s="71">
        <v>7</v>
      </c>
      <c r="F3" s="71">
        <v>13</v>
      </c>
      <c r="G3" s="71">
        <v>13</v>
      </c>
      <c r="H3" s="71">
        <v>22</v>
      </c>
      <c r="I3" s="71">
        <v>0</v>
      </c>
      <c r="J3" s="71">
        <v>81</v>
      </c>
    </row>
    <row r="4" spans="1:10" x14ac:dyDescent="0.25">
      <c r="A4" s="17" t="s">
        <v>103</v>
      </c>
      <c r="B4" s="71">
        <v>35</v>
      </c>
      <c r="C4" s="71">
        <v>0</v>
      </c>
      <c r="D4" s="71">
        <v>60</v>
      </c>
      <c r="E4" s="71">
        <v>73</v>
      </c>
      <c r="F4" s="71">
        <v>50</v>
      </c>
      <c r="G4" s="71">
        <v>46</v>
      </c>
      <c r="H4" s="71">
        <v>4</v>
      </c>
      <c r="I4" s="71">
        <v>0</v>
      </c>
      <c r="J4" s="71">
        <v>268</v>
      </c>
    </row>
    <row r="5" spans="1:10" x14ac:dyDescent="0.25">
      <c r="A5" s="22" t="s">
        <v>8</v>
      </c>
      <c r="B5" s="59">
        <v>69</v>
      </c>
      <c r="C5" s="59">
        <v>10</v>
      </c>
      <c r="D5" s="59">
        <v>111</v>
      </c>
      <c r="E5" s="59">
        <v>160</v>
      </c>
      <c r="F5" s="59">
        <v>239</v>
      </c>
      <c r="G5" s="59">
        <v>188</v>
      </c>
      <c r="H5" s="59">
        <v>155</v>
      </c>
      <c r="I5" s="59">
        <v>15</v>
      </c>
      <c r="J5" s="59">
        <v>947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1" t="s">
        <v>75</v>
      </c>
      <c r="C1" s="111"/>
      <c r="D1" s="114" t="s">
        <v>76</v>
      </c>
      <c r="E1" s="114"/>
    </row>
    <row r="2" spans="1:5" x14ac:dyDescent="0.25">
      <c r="A2" s="43" t="s">
        <v>63</v>
      </c>
      <c r="B2" s="43" t="s">
        <v>64</v>
      </c>
      <c r="C2" s="43" t="s">
        <v>1</v>
      </c>
      <c r="D2" s="43" t="s">
        <v>3</v>
      </c>
      <c r="E2" s="43" t="s">
        <v>1</v>
      </c>
    </row>
    <row r="3" spans="1:5" x14ac:dyDescent="0.25">
      <c r="A3" s="18" t="s">
        <v>101</v>
      </c>
      <c r="B3" s="76">
        <v>0</v>
      </c>
      <c r="C3" s="76">
        <v>926</v>
      </c>
      <c r="D3" s="78">
        <v>0</v>
      </c>
      <c r="E3" s="78">
        <v>270</v>
      </c>
    </row>
    <row r="4" spans="1:5" x14ac:dyDescent="0.25">
      <c r="A4" s="18" t="s">
        <v>102</v>
      </c>
      <c r="B4" s="76">
        <v>0</v>
      </c>
      <c r="C4" s="76">
        <v>65</v>
      </c>
      <c r="D4" s="78">
        <v>0</v>
      </c>
      <c r="E4" s="78">
        <v>97</v>
      </c>
    </row>
    <row r="5" spans="1:5" x14ac:dyDescent="0.25">
      <c r="A5" s="17" t="s">
        <v>103</v>
      </c>
      <c r="B5" s="69">
        <v>0</v>
      </c>
      <c r="C5" s="69">
        <v>325</v>
      </c>
      <c r="D5" s="78">
        <v>0</v>
      </c>
      <c r="E5" s="78">
        <v>211</v>
      </c>
    </row>
    <row r="6" spans="1:5" x14ac:dyDescent="0.25">
      <c r="A6" s="22" t="s">
        <v>8</v>
      </c>
      <c r="B6" s="77">
        <v>0</v>
      </c>
      <c r="C6" s="77">
        <v>1316</v>
      </c>
      <c r="D6" s="77">
        <v>0</v>
      </c>
      <c r="E6" s="77">
        <v>578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3" sqref="B13"/>
    </sheetView>
  </sheetViews>
  <sheetFormatPr defaultRowHeight="15" x14ac:dyDescent="0.25"/>
  <cols>
    <col min="1" max="1" width="24.7109375" customWidth="1"/>
    <col min="2" max="4" width="14.7109375" customWidth="1"/>
  </cols>
  <sheetData>
    <row r="1" spans="1:4" ht="73.5" customHeight="1" x14ac:dyDescent="0.25">
      <c r="A1" s="115" t="s">
        <v>216</v>
      </c>
      <c r="B1" s="115"/>
      <c r="C1" s="115"/>
      <c r="D1" s="115"/>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43" t="s">
        <v>63</v>
      </c>
      <c r="B1" s="43" t="s">
        <v>64</v>
      </c>
      <c r="C1" s="43" t="s">
        <v>1</v>
      </c>
      <c r="D1" s="43" t="s">
        <v>8</v>
      </c>
    </row>
    <row r="2" spans="1:4" x14ac:dyDescent="0.25">
      <c r="A2" s="26" t="s">
        <v>124</v>
      </c>
      <c r="B2" s="78">
        <v>0</v>
      </c>
      <c r="C2" s="71">
        <v>62583</v>
      </c>
      <c r="D2" s="71">
        <v>62583</v>
      </c>
    </row>
    <row r="3" spans="1:4" x14ac:dyDescent="0.25">
      <c r="A3" s="26" t="s">
        <v>125</v>
      </c>
      <c r="B3" s="78">
        <v>0</v>
      </c>
      <c r="C3" s="71">
        <v>4030</v>
      </c>
      <c r="D3" s="71">
        <v>4030</v>
      </c>
    </row>
    <row r="4" spans="1:4" x14ac:dyDescent="0.25">
      <c r="A4" s="26" t="s">
        <v>126</v>
      </c>
      <c r="B4" s="78">
        <v>0</v>
      </c>
      <c r="C4" s="71">
        <v>7764</v>
      </c>
      <c r="D4" s="71">
        <v>7764</v>
      </c>
    </row>
    <row r="5" spans="1:4" ht="15.75" customHeight="1" x14ac:dyDescent="0.25">
      <c r="A5" s="22" t="s">
        <v>8</v>
      </c>
      <c r="B5" s="78">
        <v>0</v>
      </c>
      <c r="C5" s="70">
        <v>74377</v>
      </c>
      <c r="D5" s="70">
        <v>74377</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2" sqref="A1: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3" t="s">
        <v>63</v>
      </c>
      <c r="B1" s="37" t="s">
        <v>25</v>
      </c>
      <c r="C1" s="37" t="s">
        <v>68</v>
      </c>
      <c r="D1" s="37" t="s">
        <v>23</v>
      </c>
      <c r="E1" s="37" t="s">
        <v>24</v>
      </c>
      <c r="F1" s="37" t="s">
        <v>69</v>
      </c>
      <c r="G1" s="37" t="s">
        <v>26</v>
      </c>
      <c r="H1" s="37" t="s">
        <v>70</v>
      </c>
      <c r="I1" s="37" t="s">
        <v>8</v>
      </c>
    </row>
    <row r="2" spans="1:9" ht="15.75" thickBot="1" x14ac:dyDescent="0.3">
      <c r="A2" s="27" t="s">
        <v>127</v>
      </c>
      <c r="B2" s="72">
        <v>21198</v>
      </c>
      <c r="C2" s="72">
        <v>16475</v>
      </c>
      <c r="D2" s="72">
        <v>4509</v>
      </c>
      <c r="E2" s="72">
        <v>11564</v>
      </c>
      <c r="F2" s="72">
        <v>4277</v>
      </c>
      <c r="G2" s="72">
        <v>7762</v>
      </c>
      <c r="H2" s="72">
        <v>8593</v>
      </c>
      <c r="I2" s="73">
        <v>74377</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opLeftCell="E1" workbookViewId="0">
      <selection activeCell="I13" sqref="I1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3" t="s">
        <v>63</v>
      </c>
      <c r="B1" s="37" t="s">
        <v>72</v>
      </c>
      <c r="C1" s="37" t="s">
        <v>27</v>
      </c>
      <c r="D1" s="37" t="s">
        <v>28</v>
      </c>
      <c r="E1" s="37" t="s">
        <v>29</v>
      </c>
      <c r="F1" s="37" t="s">
        <v>30</v>
      </c>
      <c r="G1" s="7" t="s">
        <v>31</v>
      </c>
      <c r="H1" s="8" t="s">
        <v>73</v>
      </c>
      <c r="I1" s="8" t="s">
        <v>74</v>
      </c>
      <c r="J1" s="8" t="s">
        <v>8</v>
      </c>
    </row>
    <row r="2" spans="1:10" ht="15.75" thickBot="1" x14ac:dyDescent="0.3">
      <c r="A2" s="28" t="s">
        <v>128</v>
      </c>
      <c r="B2" s="74">
        <v>8285</v>
      </c>
      <c r="C2" s="74">
        <v>1385</v>
      </c>
      <c r="D2" s="74">
        <v>14915</v>
      </c>
      <c r="E2" s="74">
        <v>12162</v>
      </c>
      <c r="F2" s="74">
        <v>19193</v>
      </c>
      <c r="G2" s="74">
        <v>12260</v>
      </c>
      <c r="H2" s="74">
        <v>5679</v>
      </c>
      <c r="I2" s="74">
        <v>499</v>
      </c>
      <c r="J2" s="75">
        <v>74377</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1" t="s">
        <v>75</v>
      </c>
      <c r="C1" s="111"/>
      <c r="D1" s="114" t="s">
        <v>76</v>
      </c>
      <c r="E1" s="114"/>
    </row>
    <row r="2" spans="1:5" x14ac:dyDescent="0.25">
      <c r="A2" s="43" t="s">
        <v>63</v>
      </c>
      <c r="B2" s="43" t="s">
        <v>64</v>
      </c>
      <c r="C2" s="43" t="s">
        <v>1</v>
      </c>
      <c r="D2" s="43" t="s">
        <v>3</v>
      </c>
      <c r="E2" s="43" t="s">
        <v>1</v>
      </c>
    </row>
    <row r="3" spans="1:5" x14ac:dyDescent="0.25">
      <c r="A3" s="26" t="s">
        <v>101</v>
      </c>
      <c r="B3" s="76">
        <v>0</v>
      </c>
      <c r="C3" s="76">
        <v>102554</v>
      </c>
      <c r="D3" s="76">
        <v>0</v>
      </c>
      <c r="E3" s="76">
        <v>22612</v>
      </c>
    </row>
    <row r="4" spans="1:5" x14ac:dyDescent="0.25">
      <c r="A4" s="26" t="s">
        <v>102</v>
      </c>
      <c r="B4" s="76">
        <v>0</v>
      </c>
      <c r="C4" s="76">
        <v>3960</v>
      </c>
      <c r="D4" s="76">
        <v>0</v>
      </c>
      <c r="E4" s="76">
        <v>4100</v>
      </c>
    </row>
    <row r="5" spans="1:5" x14ac:dyDescent="0.25">
      <c r="A5" s="26" t="s">
        <v>103</v>
      </c>
      <c r="B5" s="76">
        <v>0</v>
      </c>
      <c r="C5" s="76">
        <v>10492</v>
      </c>
      <c r="D5" s="76">
        <v>0</v>
      </c>
      <c r="E5" s="76">
        <v>5036</v>
      </c>
    </row>
    <row r="6" spans="1:5" x14ac:dyDescent="0.25">
      <c r="A6" s="22" t="s">
        <v>8</v>
      </c>
      <c r="B6" s="77">
        <v>0</v>
      </c>
      <c r="C6" s="77">
        <v>117006</v>
      </c>
      <c r="D6" s="77">
        <v>0</v>
      </c>
      <c r="E6" s="77">
        <v>31748</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87.75" customHeight="1" x14ac:dyDescent="0.25">
      <c r="A1" s="106" t="s">
        <v>218</v>
      </c>
      <c r="B1" s="106"/>
      <c r="C1" s="106"/>
      <c r="D1" s="106"/>
    </row>
    <row r="2" spans="1:4" ht="22.5" customHeight="1" x14ac:dyDescent="0.25">
      <c r="A2" s="106" t="s">
        <v>81</v>
      </c>
      <c r="B2" s="106"/>
      <c r="C2" s="106"/>
      <c r="D2" s="106"/>
    </row>
    <row r="3" spans="1:4" ht="18.75" customHeight="1" x14ac:dyDescent="0.25">
      <c r="A3" s="106" t="s">
        <v>82</v>
      </c>
      <c r="B3" s="106"/>
      <c r="C3" s="106"/>
      <c r="D3" s="106"/>
    </row>
    <row r="4" spans="1:4" ht="18.75" customHeight="1" x14ac:dyDescent="0.25">
      <c r="A4" s="112" t="s">
        <v>83</v>
      </c>
      <c r="B4" s="113"/>
      <c r="C4" s="113"/>
      <c r="D4" s="113"/>
    </row>
    <row r="5" spans="1:4" ht="18.75" customHeight="1" x14ac:dyDescent="0.25">
      <c r="A5" s="106" t="s">
        <v>84</v>
      </c>
      <c r="B5" s="106"/>
      <c r="C5" s="106"/>
      <c r="D5" s="106"/>
    </row>
    <row r="6" spans="1:4" ht="18" customHeight="1" x14ac:dyDescent="0.25">
      <c r="A6" s="106" t="s">
        <v>85</v>
      </c>
      <c r="B6" s="106"/>
      <c r="C6" s="106"/>
      <c r="D6" s="106"/>
    </row>
    <row r="7" spans="1:4" ht="22.5" customHeight="1" x14ac:dyDescent="0.25">
      <c r="A7" s="106" t="s">
        <v>86</v>
      </c>
      <c r="B7" s="106"/>
      <c r="C7" s="106"/>
      <c r="D7" s="106"/>
    </row>
    <row r="8" spans="1:4" ht="33.75" customHeight="1" x14ac:dyDescent="0.25">
      <c r="A8" s="107" t="s">
        <v>12</v>
      </c>
      <c r="B8" s="107"/>
      <c r="C8" s="107"/>
      <c r="D8" s="10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F14" sqref="F14"/>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44" t="s">
        <v>133</v>
      </c>
      <c r="B1" s="37" t="s">
        <v>134</v>
      </c>
      <c r="C1" s="37" t="s">
        <v>1</v>
      </c>
      <c r="D1" s="37" t="s">
        <v>8</v>
      </c>
    </row>
    <row r="2" spans="1:4" x14ac:dyDescent="0.25">
      <c r="A2" s="10" t="s">
        <v>206</v>
      </c>
      <c r="B2" s="79">
        <v>2487733.1586102</v>
      </c>
      <c r="C2" s="79">
        <v>5098324.6533221994</v>
      </c>
      <c r="D2" s="79">
        <v>7586057.8119323999</v>
      </c>
    </row>
    <row r="3" spans="1:4" x14ac:dyDescent="0.25">
      <c r="A3" s="11" t="s">
        <v>135</v>
      </c>
      <c r="B3" s="78">
        <v>0</v>
      </c>
      <c r="C3" s="78">
        <v>117692.72830040001</v>
      </c>
      <c r="D3" s="78">
        <v>117692.72830040001</v>
      </c>
    </row>
    <row r="4" spans="1:4" x14ac:dyDescent="0.25">
      <c r="A4" s="11" t="s">
        <v>136</v>
      </c>
      <c r="B4" s="78">
        <v>1081521.2447915999</v>
      </c>
      <c r="C4" s="78">
        <v>2465225.7265663999</v>
      </c>
      <c r="D4" s="78">
        <v>3546746.9713579998</v>
      </c>
    </row>
    <row r="5" spans="1:4" x14ac:dyDescent="0.25">
      <c r="A5" s="11" t="s">
        <v>137</v>
      </c>
      <c r="B5" s="78">
        <v>1390322.0499936</v>
      </c>
      <c r="C5" s="78">
        <v>2290287.2684149998</v>
      </c>
      <c r="D5" s="78">
        <v>3680609.3184084999</v>
      </c>
    </row>
    <row r="6" spans="1:4" x14ac:dyDescent="0.25">
      <c r="A6" s="11" t="s">
        <v>138</v>
      </c>
      <c r="B6" s="78">
        <v>15889.863825</v>
      </c>
      <c r="C6" s="78">
        <v>225118.93004030001</v>
      </c>
      <c r="D6" s="78">
        <v>241008.79386529999</v>
      </c>
    </row>
    <row r="7" spans="1:4" x14ac:dyDescent="0.25">
      <c r="A7" s="10" t="s">
        <v>36</v>
      </c>
      <c r="B7" s="79">
        <v>0</v>
      </c>
      <c r="C7" s="79">
        <v>473315.23406230001</v>
      </c>
      <c r="D7" s="79">
        <v>473315.23406230001</v>
      </c>
    </row>
    <row r="8" spans="1:4" ht="17.25" customHeight="1" x14ac:dyDescent="0.25">
      <c r="A8" s="11" t="s">
        <v>144</v>
      </c>
      <c r="B8" s="78">
        <v>0</v>
      </c>
      <c r="C8" s="78">
        <v>50349.9493917</v>
      </c>
      <c r="D8" s="78">
        <v>50349.9493917</v>
      </c>
    </row>
    <row r="9" spans="1:4" x14ac:dyDescent="0.25">
      <c r="A9" s="11" t="s">
        <v>139</v>
      </c>
      <c r="B9" s="78">
        <v>0</v>
      </c>
      <c r="C9" s="78">
        <v>422965.28467060003</v>
      </c>
      <c r="D9" s="78">
        <v>422965.28467060003</v>
      </c>
    </row>
    <row r="10" spans="1:4" x14ac:dyDescent="0.25">
      <c r="A10" s="10" t="s">
        <v>8</v>
      </c>
      <c r="B10" s="79">
        <f>SUM(B7,B2)</f>
        <v>2487733.1586102</v>
      </c>
      <c r="C10" s="79">
        <f>SUM(C7,C2)</f>
        <v>5571639.8873844994</v>
      </c>
      <c r="D10" s="79">
        <f>SUM(D7,D2)</f>
        <v>8059373.0459946999</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7" sqref="B17"/>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133</v>
      </c>
      <c r="B1" s="37" t="s">
        <v>197</v>
      </c>
      <c r="C1" s="37" t="s">
        <v>39</v>
      </c>
      <c r="D1" s="37" t="s">
        <v>36</v>
      </c>
      <c r="E1" s="37" t="s">
        <v>8</v>
      </c>
    </row>
    <row r="2" spans="1:5" x14ac:dyDescent="0.25">
      <c r="A2" s="10" t="s">
        <v>33</v>
      </c>
      <c r="B2" s="79">
        <v>43296</v>
      </c>
      <c r="C2" s="79">
        <v>414207</v>
      </c>
      <c r="D2" s="79">
        <v>408023</v>
      </c>
      <c r="E2" s="79">
        <v>865526</v>
      </c>
    </row>
    <row r="3" spans="1:5" x14ac:dyDescent="0.25">
      <c r="A3" s="11" t="s">
        <v>136</v>
      </c>
      <c r="B3" s="78">
        <v>0</v>
      </c>
      <c r="C3" s="78">
        <v>0</v>
      </c>
      <c r="D3" s="78">
        <v>402580</v>
      </c>
      <c r="E3" s="78">
        <v>402580</v>
      </c>
    </row>
    <row r="4" spans="1:5" x14ac:dyDescent="0.25">
      <c r="A4" s="11" t="s">
        <v>141</v>
      </c>
      <c r="B4" s="71">
        <v>43296</v>
      </c>
      <c r="C4" s="71">
        <v>414207</v>
      </c>
      <c r="D4" s="71">
        <v>5443</v>
      </c>
      <c r="E4" s="78">
        <v>462946</v>
      </c>
    </row>
    <row r="5" spans="1:5" x14ac:dyDescent="0.25">
      <c r="A5" s="10" t="s">
        <v>35</v>
      </c>
      <c r="B5" s="79">
        <v>635152</v>
      </c>
      <c r="C5" s="79">
        <v>2480721</v>
      </c>
      <c r="D5" s="79">
        <v>3604659</v>
      </c>
      <c r="E5" s="79">
        <v>6720532</v>
      </c>
    </row>
    <row r="6" spans="1:5" x14ac:dyDescent="0.25">
      <c r="A6" s="11" t="s">
        <v>135</v>
      </c>
      <c r="B6" s="78">
        <v>0</v>
      </c>
      <c r="C6" s="78">
        <v>0</v>
      </c>
      <c r="D6" s="78">
        <v>117693</v>
      </c>
      <c r="E6" s="78">
        <v>117693</v>
      </c>
    </row>
    <row r="7" spans="1:5" x14ac:dyDescent="0.25">
      <c r="A7" s="11" t="s">
        <v>136</v>
      </c>
      <c r="B7" s="78">
        <v>0</v>
      </c>
      <c r="C7" s="78">
        <v>0</v>
      </c>
      <c r="D7" s="78">
        <v>3144167</v>
      </c>
      <c r="E7" s="78">
        <v>3144167</v>
      </c>
    </row>
    <row r="8" spans="1:5" x14ac:dyDescent="0.25">
      <c r="A8" s="11" t="s">
        <v>137</v>
      </c>
      <c r="B8" s="78">
        <v>635152</v>
      </c>
      <c r="C8" s="78">
        <v>2480721</v>
      </c>
      <c r="D8" s="78">
        <v>101790</v>
      </c>
      <c r="E8" s="78">
        <v>3217663</v>
      </c>
    </row>
    <row r="9" spans="1:5" x14ac:dyDescent="0.25">
      <c r="A9" s="11" t="s">
        <v>138</v>
      </c>
      <c r="B9" s="79">
        <v>0</v>
      </c>
      <c r="C9" s="78">
        <v>0</v>
      </c>
      <c r="D9" s="78">
        <v>241009</v>
      </c>
      <c r="E9" s="78">
        <v>241009</v>
      </c>
    </row>
    <row r="10" spans="1:5" x14ac:dyDescent="0.25">
      <c r="A10" s="10" t="s">
        <v>66</v>
      </c>
      <c r="B10" s="79">
        <v>0</v>
      </c>
      <c r="C10" s="79">
        <v>0</v>
      </c>
      <c r="D10" s="49">
        <v>473315</v>
      </c>
      <c r="E10" s="79">
        <v>473315</v>
      </c>
    </row>
    <row r="11" spans="1:5" x14ac:dyDescent="0.25">
      <c r="A11" s="4" t="s">
        <v>8</v>
      </c>
      <c r="B11" s="79">
        <v>678448</v>
      </c>
      <c r="C11" s="79">
        <v>2894928</v>
      </c>
      <c r="D11" s="79">
        <v>4485997</v>
      </c>
      <c r="E11" s="79">
        <v>8059373</v>
      </c>
    </row>
    <row r="12" spans="1:5" ht="15" customHeight="1" x14ac:dyDescent="0.25">
      <c r="A12" s="116" t="s">
        <v>142</v>
      </c>
      <c r="B12" s="117"/>
      <c r="C12" s="117"/>
      <c r="D12" s="117"/>
      <c r="E12" s="118"/>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6" sqref="H16"/>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55"/>
      <c r="B1" s="80" t="s">
        <v>202</v>
      </c>
      <c r="C1" s="80" t="s">
        <v>204</v>
      </c>
      <c r="D1" s="80" t="s">
        <v>205</v>
      </c>
      <c r="E1" s="80" t="s">
        <v>207</v>
      </c>
      <c r="F1" s="80" t="s">
        <v>212</v>
      </c>
    </row>
    <row r="2" spans="1:6" s="33" customFormat="1" ht="12.75" x14ac:dyDescent="0.2">
      <c r="A2" s="54" t="s">
        <v>52</v>
      </c>
      <c r="B2" s="53">
        <v>41604</v>
      </c>
      <c r="C2" s="53">
        <v>43369</v>
      </c>
      <c r="D2" s="53">
        <v>22457</v>
      </c>
      <c r="E2" s="53">
        <v>32330</v>
      </c>
      <c r="F2" s="53">
        <f>SUM(F3:F4)</f>
        <v>28212</v>
      </c>
    </row>
    <row r="3" spans="1:6" s="33" customFormat="1" ht="12.75" x14ac:dyDescent="0.2">
      <c r="A3" s="56" t="s">
        <v>177</v>
      </c>
      <c r="B3" s="51">
        <v>35949</v>
      </c>
      <c r="C3" s="51">
        <v>38283</v>
      </c>
      <c r="D3" s="51">
        <v>19080</v>
      </c>
      <c r="E3" s="51">
        <v>25974</v>
      </c>
      <c r="F3" s="51">
        <v>21976</v>
      </c>
    </row>
    <row r="4" spans="1:6" s="33" customFormat="1" ht="12.75" x14ac:dyDescent="0.2">
      <c r="A4" s="56" t="s">
        <v>178</v>
      </c>
      <c r="B4" s="51">
        <v>5655</v>
      </c>
      <c r="C4" s="51">
        <v>5086</v>
      </c>
      <c r="D4" s="51">
        <v>3377</v>
      </c>
      <c r="E4" s="51">
        <v>6356</v>
      </c>
      <c r="F4" s="51">
        <v>6236</v>
      </c>
    </row>
    <row r="5" spans="1:6" s="33" customFormat="1" ht="12.75" x14ac:dyDescent="0.2">
      <c r="A5" s="50" t="s">
        <v>2</v>
      </c>
      <c r="B5" s="53">
        <v>861</v>
      </c>
      <c r="C5" s="53">
        <v>1129</v>
      </c>
      <c r="D5" s="53">
        <v>674</v>
      </c>
      <c r="E5" s="53">
        <v>1052</v>
      </c>
      <c r="F5" s="53">
        <f>SUM(F6:F7)</f>
        <v>947</v>
      </c>
    </row>
    <row r="6" spans="1:6" s="33" customFormat="1" ht="12.75" x14ac:dyDescent="0.2">
      <c r="A6" s="56" t="s">
        <v>179</v>
      </c>
      <c r="B6" s="52" t="s">
        <v>180</v>
      </c>
      <c r="C6" s="52" t="s">
        <v>180</v>
      </c>
      <c r="D6" s="52" t="s">
        <v>180</v>
      </c>
      <c r="E6" s="52" t="s">
        <v>180</v>
      </c>
      <c r="F6" s="52" t="s">
        <v>180</v>
      </c>
    </row>
    <row r="7" spans="1:6" s="33" customFormat="1" ht="12.75" x14ac:dyDescent="0.2">
      <c r="A7" s="56" t="s">
        <v>178</v>
      </c>
      <c r="B7" s="51">
        <v>861</v>
      </c>
      <c r="C7" s="51">
        <v>1129</v>
      </c>
      <c r="D7" s="51">
        <v>674</v>
      </c>
      <c r="E7" s="51">
        <v>1052</v>
      </c>
      <c r="F7" s="51">
        <v>947</v>
      </c>
    </row>
    <row r="8" spans="1:6" s="33" customFormat="1" ht="12.75" x14ac:dyDescent="0.2">
      <c r="A8" s="50" t="s">
        <v>5</v>
      </c>
      <c r="B8" s="53">
        <v>5526</v>
      </c>
      <c r="C8" s="53">
        <v>6562</v>
      </c>
      <c r="D8" s="53">
        <v>8516</v>
      </c>
      <c r="E8" s="53">
        <v>14242</v>
      </c>
      <c r="F8" s="53">
        <f>SUM(F9:F10)</f>
        <v>11550.5</v>
      </c>
    </row>
    <row r="9" spans="1:6" s="33" customFormat="1" ht="12.75" x14ac:dyDescent="0.2">
      <c r="A9" s="56" t="s">
        <v>179</v>
      </c>
      <c r="B9" s="51">
        <v>5364</v>
      </c>
      <c r="C9" s="51">
        <v>6467</v>
      </c>
      <c r="D9" s="51">
        <v>8398</v>
      </c>
      <c r="E9" s="51">
        <v>14108</v>
      </c>
      <c r="F9" s="51">
        <v>11408.5</v>
      </c>
    </row>
    <row r="10" spans="1:6" s="33" customFormat="1" ht="12.75" x14ac:dyDescent="0.2">
      <c r="A10" s="56" t="s">
        <v>178</v>
      </c>
      <c r="B10" s="51">
        <v>162</v>
      </c>
      <c r="C10" s="51">
        <v>95</v>
      </c>
      <c r="D10" s="51">
        <v>118</v>
      </c>
      <c r="E10" s="51">
        <v>134</v>
      </c>
      <c r="F10" s="51">
        <v>142</v>
      </c>
    </row>
    <row r="11" spans="1:6" s="33" customFormat="1" ht="12.75" x14ac:dyDescent="0.2">
      <c r="A11" s="57" t="s">
        <v>189</v>
      </c>
      <c r="B11" s="51" t="s">
        <v>4</v>
      </c>
      <c r="C11" s="51" t="s">
        <v>4</v>
      </c>
      <c r="D11" s="51" t="s">
        <v>4</v>
      </c>
      <c r="E11" s="51" t="s">
        <v>4</v>
      </c>
      <c r="F11" s="51" t="s">
        <v>4</v>
      </c>
    </row>
    <row r="12" spans="1:6" s="33" customFormat="1" ht="12.75" x14ac:dyDescent="0.2">
      <c r="A12" s="56" t="s">
        <v>179</v>
      </c>
      <c r="B12" s="65" t="s">
        <v>4</v>
      </c>
      <c r="C12" s="65" t="s">
        <v>4</v>
      </c>
      <c r="D12" s="65" t="s">
        <v>4</v>
      </c>
      <c r="E12" s="65" t="s">
        <v>4</v>
      </c>
      <c r="F12" s="65" t="s">
        <v>4</v>
      </c>
    </row>
    <row r="13" spans="1:6" s="33" customFormat="1" ht="12.75" x14ac:dyDescent="0.2">
      <c r="A13" s="56" t="s">
        <v>178</v>
      </c>
      <c r="B13" s="65" t="s">
        <v>4</v>
      </c>
      <c r="C13" s="65" t="s">
        <v>4</v>
      </c>
      <c r="D13" s="65" t="s">
        <v>4</v>
      </c>
      <c r="E13" s="65" t="s">
        <v>4</v>
      </c>
      <c r="F13" s="65" t="s">
        <v>4</v>
      </c>
    </row>
    <row r="14" spans="1:6" s="33" customFormat="1" ht="12.75" x14ac:dyDescent="0.2">
      <c r="A14" s="50" t="s">
        <v>6</v>
      </c>
      <c r="B14" s="64" t="s">
        <v>4</v>
      </c>
      <c r="C14" s="64" t="s">
        <v>4</v>
      </c>
      <c r="D14" s="64" t="s">
        <v>4</v>
      </c>
      <c r="E14" s="64" t="s">
        <v>4</v>
      </c>
      <c r="F14" s="64" t="s">
        <v>4</v>
      </c>
    </row>
    <row r="15" spans="1:6" s="33" customFormat="1" ht="12.75" x14ac:dyDescent="0.2">
      <c r="A15" s="56" t="s">
        <v>179</v>
      </c>
      <c r="B15" s="51" t="s">
        <v>4</v>
      </c>
      <c r="C15" s="51" t="s">
        <v>4</v>
      </c>
      <c r="D15" s="51" t="s">
        <v>4</v>
      </c>
      <c r="E15" s="51" t="s">
        <v>4</v>
      </c>
      <c r="F15" s="51" t="s">
        <v>4</v>
      </c>
    </row>
    <row r="16" spans="1:6" s="33" customFormat="1" ht="12.75" x14ac:dyDescent="0.2">
      <c r="A16" s="56" t="s">
        <v>178</v>
      </c>
      <c r="B16" s="51" t="s">
        <v>4</v>
      </c>
      <c r="C16" s="51" t="s">
        <v>4</v>
      </c>
      <c r="D16" s="51" t="s">
        <v>4</v>
      </c>
      <c r="E16" s="51" t="s">
        <v>4</v>
      </c>
      <c r="F16" s="51" t="s">
        <v>4</v>
      </c>
    </row>
    <row r="17" spans="1:6" s="33" customFormat="1" ht="12.75" x14ac:dyDescent="0.2">
      <c r="A17" s="50" t="s">
        <v>7</v>
      </c>
      <c r="B17" s="64" t="s">
        <v>4</v>
      </c>
      <c r="C17" s="64" t="s">
        <v>4</v>
      </c>
      <c r="D17" s="64" t="s">
        <v>4</v>
      </c>
      <c r="E17" s="64" t="s">
        <v>4</v>
      </c>
      <c r="F17" s="64" t="s">
        <v>4</v>
      </c>
    </row>
    <row r="18" spans="1:6" s="33" customFormat="1" ht="12.75" x14ac:dyDescent="0.2">
      <c r="A18" s="56" t="s">
        <v>179</v>
      </c>
      <c r="B18" s="51" t="s">
        <v>4</v>
      </c>
      <c r="C18" s="51" t="s">
        <v>4</v>
      </c>
      <c r="D18" s="51" t="s">
        <v>4</v>
      </c>
      <c r="E18" s="51" t="s">
        <v>4</v>
      </c>
      <c r="F18" s="51" t="s">
        <v>4</v>
      </c>
    </row>
    <row r="19" spans="1:6" s="33" customFormat="1" ht="12.75" x14ac:dyDescent="0.2">
      <c r="A19" s="56" t="s">
        <v>178</v>
      </c>
      <c r="B19" s="51" t="s">
        <v>4</v>
      </c>
      <c r="C19" s="51" t="s">
        <v>4</v>
      </c>
      <c r="D19" s="51" t="s">
        <v>4</v>
      </c>
      <c r="E19" s="51" t="s">
        <v>4</v>
      </c>
      <c r="F19" s="51" t="s">
        <v>4</v>
      </c>
    </row>
    <row r="20" spans="1:6" s="33" customFormat="1" ht="12.75" x14ac:dyDescent="0.2">
      <c r="A20" s="50" t="s">
        <v>8</v>
      </c>
      <c r="B20" s="53">
        <v>47991</v>
      </c>
      <c r="C20" s="53">
        <v>51060</v>
      </c>
      <c r="D20" s="53">
        <v>31647</v>
      </c>
      <c r="E20" s="53">
        <v>47623</v>
      </c>
      <c r="F20" s="53">
        <f>SUM(F8,F5,F2)</f>
        <v>40709.5</v>
      </c>
    </row>
    <row r="21" spans="1:6" s="33" customFormat="1" ht="12.75" x14ac:dyDescent="0.2">
      <c r="A21" s="95"/>
      <c r="B21" s="96"/>
      <c r="C21" s="96"/>
      <c r="D21" s="96"/>
      <c r="E21" s="96"/>
      <c r="F21" s="97"/>
    </row>
    <row r="22" spans="1:6" s="33" customFormat="1" ht="54" customHeight="1" x14ac:dyDescent="0.2">
      <c r="A22" s="98" t="s">
        <v>190</v>
      </c>
      <c r="B22" s="98"/>
      <c r="C22" s="98"/>
      <c r="D22" s="98"/>
      <c r="E22" s="98"/>
      <c r="F22" s="98"/>
    </row>
    <row r="23" spans="1:6" s="33" customFormat="1" ht="15.95" customHeight="1" x14ac:dyDescent="0.2">
      <c r="A23" s="98" t="s">
        <v>13</v>
      </c>
      <c r="B23" s="98"/>
      <c r="C23" s="98"/>
      <c r="D23" s="98"/>
      <c r="E23" s="98"/>
      <c r="F23" s="98"/>
    </row>
    <row r="24" spans="1:6" s="33" customFormat="1" ht="15.95" customHeight="1" x14ac:dyDescent="0.2">
      <c r="A24" s="98" t="s">
        <v>10</v>
      </c>
      <c r="B24" s="98"/>
      <c r="C24" s="98"/>
      <c r="D24" s="98"/>
      <c r="E24" s="98"/>
      <c r="F24" s="98"/>
    </row>
    <row r="25" spans="1:6" s="33" customFormat="1" ht="15.95" customHeight="1" x14ac:dyDescent="0.2">
      <c r="A25" s="98" t="s">
        <v>11</v>
      </c>
      <c r="B25" s="98"/>
      <c r="C25" s="98"/>
      <c r="D25" s="98"/>
      <c r="E25" s="98"/>
      <c r="F25" s="98"/>
    </row>
    <row r="26" spans="1:6" ht="30" customHeight="1" x14ac:dyDescent="0.25">
      <c r="A26" s="81" t="s">
        <v>12</v>
      </c>
      <c r="B26" s="82"/>
      <c r="C26" s="82"/>
      <c r="D26" s="82"/>
      <c r="E26" s="82"/>
      <c r="F26" s="8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22" sqref="D22"/>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45" t="s">
        <v>0</v>
      </c>
      <c r="B1" s="119" t="s">
        <v>198</v>
      </c>
      <c r="C1" s="120"/>
      <c r="D1" s="119" t="s">
        <v>76</v>
      </c>
      <c r="E1" s="120"/>
    </row>
    <row r="2" spans="1:5" ht="15.75" x14ac:dyDescent="0.25">
      <c r="A2" s="37" t="s">
        <v>133</v>
      </c>
      <c r="B2" s="37" t="s">
        <v>134</v>
      </c>
      <c r="C2" s="37" t="s">
        <v>1</v>
      </c>
      <c r="D2" s="37" t="s">
        <v>3</v>
      </c>
      <c r="E2" s="37" t="s">
        <v>1</v>
      </c>
    </row>
    <row r="3" spans="1:5" x14ac:dyDescent="0.25">
      <c r="A3" s="10" t="s">
        <v>206</v>
      </c>
      <c r="B3" s="79">
        <v>3716832</v>
      </c>
      <c r="C3" s="79">
        <v>7986701</v>
      </c>
      <c r="D3" s="79">
        <v>1258634</v>
      </c>
      <c r="E3" s="79">
        <v>2209949</v>
      </c>
    </row>
    <row r="4" spans="1:5" x14ac:dyDescent="0.25">
      <c r="A4" s="11" t="s">
        <v>135</v>
      </c>
      <c r="B4" s="78">
        <v>0</v>
      </c>
      <c r="C4" s="78">
        <v>186926</v>
      </c>
      <c r="D4" s="78">
        <v>0</v>
      </c>
      <c r="E4" s="78">
        <v>48459</v>
      </c>
    </row>
    <row r="5" spans="1:5" x14ac:dyDescent="0.25">
      <c r="A5" s="11" t="s">
        <v>136</v>
      </c>
      <c r="B5" s="78">
        <v>1555530</v>
      </c>
      <c r="C5" s="78">
        <v>3990548</v>
      </c>
      <c r="D5" s="78">
        <v>607512</v>
      </c>
      <c r="E5" s="78">
        <v>939904</v>
      </c>
    </row>
    <row r="6" spans="1:5" x14ac:dyDescent="0.25">
      <c r="A6" s="11" t="s">
        <v>137</v>
      </c>
      <c r="B6" s="78">
        <v>2136068</v>
      </c>
      <c r="C6" s="78">
        <v>3415062</v>
      </c>
      <c r="D6" s="78">
        <v>644576</v>
      </c>
      <c r="E6" s="78">
        <v>1165513</v>
      </c>
    </row>
    <row r="7" spans="1:5" x14ac:dyDescent="0.25">
      <c r="A7" s="11" t="s">
        <v>138</v>
      </c>
      <c r="B7" s="78">
        <v>25234</v>
      </c>
      <c r="C7" s="78">
        <v>394165</v>
      </c>
      <c r="D7" s="78">
        <v>6546</v>
      </c>
      <c r="E7" s="78">
        <v>56073</v>
      </c>
    </row>
    <row r="8" spans="1:5" x14ac:dyDescent="0.25">
      <c r="A8" s="10" t="s">
        <v>36</v>
      </c>
      <c r="B8" s="79">
        <v>0</v>
      </c>
      <c r="C8" s="79">
        <v>625738</v>
      </c>
      <c r="D8" s="79">
        <v>0</v>
      </c>
      <c r="E8" s="79">
        <v>320893</v>
      </c>
    </row>
    <row r="9" spans="1:5" ht="18" customHeight="1" x14ac:dyDescent="0.25">
      <c r="A9" s="11" t="s">
        <v>144</v>
      </c>
      <c r="B9" s="78">
        <v>0</v>
      </c>
      <c r="C9" s="78">
        <v>62926</v>
      </c>
      <c r="D9" s="78">
        <v>0</v>
      </c>
      <c r="E9" s="78">
        <v>37774</v>
      </c>
    </row>
    <row r="10" spans="1:5" x14ac:dyDescent="0.25">
      <c r="A10" s="11" t="s">
        <v>139</v>
      </c>
      <c r="B10" s="78">
        <v>0</v>
      </c>
      <c r="C10" s="78">
        <v>562812</v>
      </c>
      <c r="D10" s="78">
        <v>0</v>
      </c>
      <c r="E10" s="78">
        <v>283119</v>
      </c>
    </row>
    <row r="11" spans="1:5" x14ac:dyDescent="0.25">
      <c r="A11" s="4" t="s">
        <v>8</v>
      </c>
      <c r="B11" s="79">
        <v>3716832</v>
      </c>
      <c r="C11" s="79">
        <v>8612439</v>
      </c>
      <c r="D11" s="79">
        <v>1258634</v>
      </c>
      <c r="E11" s="79">
        <v>2530842</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6" sqref="E2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4"/>
      <c r="B1" s="121" t="s">
        <v>198</v>
      </c>
      <c r="C1" s="121"/>
      <c r="D1" s="121"/>
      <c r="E1" s="121" t="s">
        <v>76</v>
      </c>
      <c r="F1" s="121"/>
      <c r="G1" s="121"/>
    </row>
    <row r="2" spans="1:7" ht="15.75" x14ac:dyDescent="0.25">
      <c r="A2" s="37" t="s">
        <v>133</v>
      </c>
      <c r="B2" s="37" t="s">
        <v>197</v>
      </c>
      <c r="C2" s="37" t="s">
        <v>39</v>
      </c>
      <c r="D2" s="37" t="s">
        <v>36</v>
      </c>
      <c r="E2" s="37" t="s">
        <v>38</v>
      </c>
      <c r="F2" s="37" t="s">
        <v>39</v>
      </c>
      <c r="G2" s="37" t="s">
        <v>36</v>
      </c>
    </row>
    <row r="3" spans="1:7" x14ac:dyDescent="0.25">
      <c r="A3" s="10" t="s">
        <v>33</v>
      </c>
      <c r="B3" s="79">
        <v>69964</v>
      </c>
      <c r="C3" s="79">
        <v>750716</v>
      </c>
      <c r="D3" s="79">
        <v>706445</v>
      </c>
      <c r="E3" s="79">
        <v>16628</v>
      </c>
      <c r="F3" s="79">
        <v>77697</v>
      </c>
      <c r="G3" s="79">
        <v>109602</v>
      </c>
    </row>
    <row r="4" spans="1:7" x14ac:dyDescent="0.25">
      <c r="A4" s="10" t="s">
        <v>35</v>
      </c>
      <c r="B4" s="79">
        <v>867100</v>
      </c>
      <c r="C4" s="79">
        <v>3698903</v>
      </c>
      <c r="D4" s="79">
        <v>5610403</v>
      </c>
      <c r="E4" s="79">
        <v>403204</v>
      </c>
      <c r="F4" s="79">
        <v>1262540</v>
      </c>
      <c r="G4" s="79">
        <v>1598912</v>
      </c>
    </row>
    <row r="5" spans="1:7" x14ac:dyDescent="0.25">
      <c r="A5" s="11" t="s">
        <v>135</v>
      </c>
      <c r="B5" s="78">
        <v>0</v>
      </c>
      <c r="C5" s="78">
        <v>0</v>
      </c>
      <c r="D5" s="78">
        <v>186926</v>
      </c>
      <c r="E5" s="78">
        <v>0</v>
      </c>
      <c r="F5" s="78">
        <v>0</v>
      </c>
      <c r="G5" s="78">
        <v>48459</v>
      </c>
    </row>
    <row r="6" spans="1:7" x14ac:dyDescent="0.25">
      <c r="A6" s="11" t="s">
        <v>136</v>
      </c>
      <c r="B6" s="78">
        <v>0</v>
      </c>
      <c r="C6" s="78">
        <v>0</v>
      </c>
      <c r="D6" s="78">
        <v>4846348</v>
      </c>
      <c r="E6" s="78">
        <v>0</v>
      </c>
      <c r="F6" s="78">
        <v>0</v>
      </c>
      <c r="G6" s="78">
        <v>1441985</v>
      </c>
    </row>
    <row r="7" spans="1:7" x14ac:dyDescent="0.25">
      <c r="A7" s="11" t="s">
        <v>137</v>
      </c>
      <c r="B7" s="71">
        <v>867100</v>
      </c>
      <c r="C7" s="71">
        <v>3698903</v>
      </c>
      <c r="D7" s="71">
        <v>157731</v>
      </c>
      <c r="E7" s="78">
        <v>403204</v>
      </c>
      <c r="F7" s="78">
        <v>1262540</v>
      </c>
      <c r="G7" s="78">
        <v>45849</v>
      </c>
    </row>
    <row r="8" spans="1:7" x14ac:dyDescent="0.25">
      <c r="A8" s="11" t="s">
        <v>138</v>
      </c>
      <c r="B8" s="78">
        <v>0</v>
      </c>
      <c r="C8" s="78">
        <v>0</v>
      </c>
      <c r="D8" s="78">
        <v>419398</v>
      </c>
      <c r="E8" s="78">
        <v>0</v>
      </c>
      <c r="F8" s="78">
        <v>0</v>
      </c>
      <c r="G8" s="78">
        <v>62619</v>
      </c>
    </row>
    <row r="9" spans="1:7" x14ac:dyDescent="0.25">
      <c r="A9" s="10" t="s">
        <v>66</v>
      </c>
      <c r="B9" s="79">
        <v>0</v>
      </c>
      <c r="C9" s="79">
        <v>0</v>
      </c>
      <c r="D9" s="79">
        <v>625738</v>
      </c>
      <c r="E9" s="79">
        <v>0</v>
      </c>
      <c r="F9" s="79">
        <v>0</v>
      </c>
      <c r="G9" s="79">
        <v>320893</v>
      </c>
    </row>
    <row r="10" spans="1:7" x14ac:dyDescent="0.25">
      <c r="A10" s="4" t="s">
        <v>8</v>
      </c>
      <c r="B10" s="79">
        <v>937064</v>
      </c>
      <c r="C10" s="79">
        <v>4449619</v>
      </c>
      <c r="D10" s="79">
        <v>6942586</v>
      </c>
      <c r="E10" s="79">
        <v>419832</v>
      </c>
      <c r="F10" s="79">
        <v>1340237</v>
      </c>
      <c r="G10" s="79">
        <v>2029407</v>
      </c>
    </row>
    <row r="11" spans="1:7" ht="15" customHeight="1" x14ac:dyDescent="0.25">
      <c r="A11" s="116" t="s">
        <v>142</v>
      </c>
      <c r="B11" s="117"/>
      <c r="C11" s="117"/>
      <c r="D11" s="117"/>
      <c r="E11" s="117"/>
      <c r="F11" s="117"/>
      <c r="G11" s="118"/>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3" sqref="D13"/>
    </sheetView>
  </sheetViews>
  <sheetFormatPr defaultRowHeight="15" x14ac:dyDescent="0.25"/>
  <cols>
    <col min="1" max="1" width="20.7109375" bestFit="1" customWidth="1"/>
    <col min="2" max="4" width="14.7109375" customWidth="1"/>
  </cols>
  <sheetData>
    <row r="1" spans="1:4" ht="68.25" customHeight="1" x14ac:dyDescent="0.25">
      <c r="A1" s="106" t="s">
        <v>215</v>
      </c>
      <c r="B1" s="106"/>
      <c r="C1" s="106"/>
      <c r="D1" s="106"/>
    </row>
    <row r="2" spans="1:4" ht="25.5" customHeight="1" x14ac:dyDescent="0.25">
      <c r="A2" s="106" t="s">
        <v>81</v>
      </c>
      <c r="B2" s="106"/>
      <c r="C2" s="106"/>
      <c r="D2" s="106"/>
    </row>
    <row r="3" spans="1:4" ht="15" customHeight="1" x14ac:dyDescent="0.25">
      <c r="A3" s="106" t="s">
        <v>82</v>
      </c>
      <c r="B3" s="106"/>
      <c r="C3" s="106"/>
      <c r="D3" s="106"/>
    </row>
    <row r="4" spans="1:4" ht="15" customHeight="1" x14ac:dyDescent="0.25">
      <c r="A4" s="112" t="s">
        <v>83</v>
      </c>
      <c r="B4" s="113"/>
      <c r="C4" s="113"/>
      <c r="D4" s="113"/>
    </row>
    <row r="5" spans="1:4" ht="15" customHeight="1" x14ac:dyDescent="0.25">
      <c r="A5" s="106" t="s">
        <v>84</v>
      </c>
      <c r="B5" s="106"/>
      <c r="C5" s="106"/>
      <c r="D5" s="106"/>
    </row>
    <row r="6" spans="1:4" ht="25.5" customHeight="1" x14ac:dyDescent="0.25">
      <c r="A6" s="106" t="s">
        <v>85</v>
      </c>
      <c r="B6" s="106"/>
      <c r="C6" s="106"/>
      <c r="D6" s="106"/>
    </row>
    <row r="7" spans="1:4" x14ac:dyDescent="0.25">
      <c r="A7" s="106" t="s">
        <v>200</v>
      </c>
      <c r="B7" s="106"/>
      <c r="C7" s="106"/>
      <c r="D7" s="106"/>
    </row>
    <row r="8" spans="1:4" ht="30" customHeight="1" x14ac:dyDescent="0.25">
      <c r="A8" s="107" t="s">
        <v>12</v>
      </c>
      <c r="B8" s="107"/>
      <c r="C8" s="107"/>
      <c r="D8" s="107"/>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8" sqref="A1: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45" t="s">
        <v>133</v>
      </c>
      <c r="B1" s="36" t="s">
        <v>134</v>
      </c>
      <c r="C1" s="36" t="s">
        <v>1</v>
      </c>
      <c r="D1" s="36" t="s">
        <v>8</v>
      </c>
    </row>
    <row r="2" spans="1:4" x14ac:dyDescent="0.25">
      <c r="A2" s="40" t="s">
        <v>33</v>
      </c>
      <c r="B2" s="79">
        <v>0</v>
      </c>
      <c r="C2" s="79">
        <v>7</v>
      </c>
      <c r="D2" s="79">
        <v>7</v>
      </c>
    </row>
    <row r="3" spans="1:4" x14ac:dyDescent="0.25">
      <c r="A3" s="9" t="s">
        <v>199</v>
      </c>
      <c r="B3" s="78">
        <v>0</v>
      </c>
      <c r="C3" s="78">
        <v>7</v>
      </c>
      <c r="D3" s="78">
        <v>7</v>
      </c>
    </row>
    <row r="4" spans="1:4" x14ac:dyDescent="0.25">
      <c r="A4" s="40" t="s">
        <v>35</v>
      </c>
      <c r="B4" s="79">
        <v>11399.5</v>
      </c>
      <c r="C4" s="79">
        <v>112</v>
      </c>
      <c r="D4" s="79">
        <v>11511.5</v>
      </c>
    </row>
    <row r="5" spans="1:4" x14ac:dyDescent="0.25">
      <c r="A5" s="9" t="s">
        <v>194</v>
      </c>
      <c r="B5" s="78">
        <v>4454.5</v>
      </c>
      <c r="C5" s="78">
        <v>73</v>
      </c>
      <c r="D5" s="78">
        <v>4527.5</v>
      </c>
    </row>
    <row r="6" spans="1:4" x14ac:dyDescent="0.25">
      <c r="A6" s="9" t="s">
        <v>141</v>
      </c>
      <c r="B6" s="78">
        <v>6945</v>
      </c>
      <c r="C6" s="78">
        <v>39</v>
      </c>
      <c r="D6" s="78">
        <v>6984</v>
      </c>
    </row>
    <row r="7" spans="1:4" x14ac:dyDescent="0.25">
      <c r="A7" s="40" t="s">
        <v>36</v>
      </c>
      <c r="B7" s="79">
        <v>9</v>
      </c>
      <c r="C7" s="79">
        <v>23</v>
      </c>
      <c r="D7" s="79">
        <v>32</v>
      </c>
    </row>
    <row r="8" spans="1:4" x14ac:dyDescent="0.25">
      <c r="A8" s="40" t="s">
        <v>8</v>
      </c>
      <c r="B8" s="79">
        <v>11408.5</v>
      </c>
      <c r="C8" s="79">
        <v>142</v>
      </c>
      <c r="D8" s="79">
        <v>11550.5</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5" sqref="A1: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197</v>
      </c>
      <c r="C1" s="36" t="s">
        <v>39</v>
      </c>
      <c r="D1" s="36" t="s">
        <v>36</v>
      </c>
      <c r="E1" s="36" t="s">
        <v>8</v>
      </c>
    </row>
    <row r="2" spans="1:5" x14ac:dyDescent="0.25">
      <c r="A2" s="40" t="s">
        <v>33</v>
      </c>
      <c r="B2" s="79">
        <v>4</v>
      </c>
      <c r="C2" s="79">
        <v>3</v>
      </c>
      <c r="D2" s="79">
        <v>0</v>
      </c>
      <c r="E2" s="79">
        <v>7</v>
      </c>
    </row>
    <row r="3" spans="1:5" x14ac:dyDescent="0.25">
      <c r="A3" s="40" t="s">
        <v>35</v>
      </c>
      <c r="B3" s="79">
        <v>3177</v>
      </c>
      <c r="C3" s="79">
        <v>3800</v>
      </c>
      <c r="D3" s="79">
        <v>4535</v>
      </c>
      <c r="E3" s="79">
        <v>11512</v>
      </c>
    </row>
    <row r="4" spans="1:5" x14ac:dyDescent="0.25">
      <c r="A4" s="40" t="s">
        <v>36</v>
      </c>
      <c r="B4" s="79">
        <v>0</v>
      </c>
      <c r="C4" s="79">
        <v>0</v>
      </c>
      <c r="D4" s="79">
        <v>32</v>
      </c>
      <c r="E4" s="79">
        <v>32</v>
      </c>
    </row>
    <row r="5" spans="1:5" x14ac:dyDescent="0.25">
      <c r="A5" s="41" t="s">
        <v>8</v>
      </c>
      <c r="B5" s="79">
        <v>3181</v>
      </c>
      <c r="C5" s="79">
        <v>3803</v>
      </c>
      <c r="D5" s="79">
        <v>4567</v>
      </c>
      <c r="E5" s="79">
        <v>11551</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D14" sqref="D14"/>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5" t="s">
        <v>0</v>
      </c>
      <c r="B1" s="122" t="s">
        <v>143</v>
      </c>
      <c r="C1" s="122"/>
      <c r="D1" s="122" t="s">
        <v>76</v>
      </c>
      <c r="E1" s="122"/>
    </row>
    <row r="2" spans="1:5" x14ac:dyDescent="0.25">
      <c r="A2" s="36" t="s">
        <v>133</v>
      </c>
      <c r="B2" s="36" t="s">
        <v>134</v>
      </c>
      <c r="C2" s="36" t="s">
        <v>1</v>
      </c>
      <c r="D2" s="36" t="s">
        <v>3</v>
      </c>
      <c r="E2" s="36" t="s">
        <v>1</v>
      </c>
    </row>
    <row r="3" spans="1:5" x14ac:dyDescent="0.25">
      <c r="A3" s="40" t="s">
        <v>33</v>
      </c>
      <c r="B3" s="78">
        <v>0</v>
      </c>
      <c r="C3" s="78">
        <v>10</v>
      </c>
      <c r="D3" s="78">
        <v>0</v>
      </c>
      <c r="E3" s="60">
        <v>4</v>
      </c>
    </row>
    <row r="4" spans="1:5" x14ac:dyDescent="0.25">
      <c r="A4" s="40" t="s">
        <v>35</v>
      </c>
      <c r="B4" s="78">
        <v>10462</v>
      </c>
      <c r="C4" s="78">
        <v>105</v>
      </c>
      <c r="D4" s="78">
        <v>12337</v>
      </c>
      <c r="E4" s="60">
        <v>119</v>
      </c>
    </row>
    <row r="5" spans="1:5" s="38" customFormat="1" x14ac:dyDescent="0.25">
      <c r="A5" s="40" t="s">
        <v>66</v>
      </c>
      <c r="B5" s="78">
        <v>11</v>
      </c>
      <c r="C5" s="78">
        <v>26</v>
      </c>
      <c r="D5" s="78">
        <v>7</v>
      </c>
      <c r="E5" s="78">
        <v>20</v>
      </c>
    </row>
    <row r="6" spans="1:5" ht="15.95" customHeight="1" x14ac:dyDescent="0.25">
      <c r="A6" s="41" t="s">
        <v>8</v>
      </c>
      <c r="B6" s="79">
        <v>10473</v>
      </c>
      <c r="C6" s="79">
        <v>141</v>
      </c>
      <c r="D6" s="79">
        <v>12344</v>
      </c>
      <c r="E6" s="79">
        <v>143</v>
      </c>
    </row>
    <row r="7" spans="1:5" ht="18" customHeight="1" x14ac:dyDescent="0.25">
      <c r="A7" s="108" t="s">
        <v>142</v>
      </c>
      <c r="B7" s="109"/>
      <c r="C7" s="109"/>
      <c r="D7" s="109"/>
      <c r="E7" s="110"/>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7" sqref="A1:G7"/>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5" t="s">
        <v>0</v>
      </c>
      <c r="B1" s="122" t="s">
        <v>198</v>
      </c>
      <c r="C1" s="122"/>
      <c r="D1" s="122"/>
      <c r="E1" s="122" t="s">
        <v>76</v>
      </c>
      <c r="F1" s="122"/>
      <c r="G1" s="122"/>
    </row>
    <row r="2" spans="1:7" x14ac:dyDescent="0.25">
      <c r="A2" s="36" t="s">
        <v>133</v>
      </c>
      <c r="B2" s="36" t="s">
        <v>197</v>
      </c>
      <c r="C2" s="36" t="s">
        <v>39</v>
      </c>
      <c r="D2" s="36" t="s">
        <v>36</v>
      </c>
      <c r="E2" s="36" t="s">
        <v>38</v>
      </c>
      <c r="F2" s="36" t="s">
        <v>39</v>
      </c>
      <c r="G2" s="36" t="s">
        <v>36</v>
      </c>
    </row>
    <row r="3" spans="1:7" x14ac:dyDescent="0.25">
      <c r="A3" s="40" t="s">
        <v>33</v>
      </c>
      <c r="B3" s="78">
        <v>6</v>
      </c>
      <c r="C3" s="78">
        <v>4</v>
      </c>
      <c r="D3" s="78">
        <v>0</v>
      </c>
      <c r="E3" s="78">
        <v>2</v>
      </c>
      <c r="F3" s="78">
        <v>2</v>
      </c>
      <c r="G3" s="78">
        <v>0</v>
      </c>
    </row>
    <row r="4" spans="1:7" x14ac:dyDescent="0.25">
      <c r="A4" s="40" t="s">
        <v>35</v>
      </c>
      <c r="B4" s="78">
        <v>2176</v>
      </c>
      <c r="C4" s="78">
        <v>3514</v>
      </c>
      <c r="D4" s="78">
        <v>4877</v>
      </c>
      <c r="E4" s="78">
        <v>4178</v>
      </c>
      <c r="F4" s="78">
        <v>4086</v>
      </c>
      <c r="G4" s="78">
        <v>4192</v>
      </c>
    </row>
    <row r="5" spans="1:7" s="39" customFormat="1" x14ac:dyDescent="0.25">
      <c r="A5" s="40" t="s">
        <v>66</v>
      </c>
      <c r="B5" s="78">
        <v>0</v>
      </c>
      <c r="C5" s="78">
        <v>0</v>
      </c>
      <c r="D5" s="78">
        <v>37</v>
      </c>
      <c r="E5" s="78">
        <v>0</v>
      </c>
      <c r="F5" s="78">
        <v>0</v>
      </c>
      <c r="G5" s="78">
        <v>27</v>
      </c>
    </row>
    <row r="6" spans="1:7" x14ac:dyDescent="0.25">
      <c r="A6" s="41" t="s">
        <v>8</v>
      </c>
      <c r="B6" s="79">
        <v>2182</v>
      </c>
      <c r="C6" s="79">
        <v>3518</v>
      </c>
      <c r="D6" s="79">
        <v>4914</v>
      </c>
      <c r="E6" s="79">
        <v>4180</v>
      </c>
      <c r="F6" s="79">
        <v>4088</v>
      </c>
      <c r="G6" s="79">
        <v>4219</v>
      </c>
    </row>
    <row r="7" spans="1:7" ht="19.5" customHeight="1" x14ac:dyDescent="0.25">
      <c r="A7" s="116" t="s">
        <v>142</v>
      </c>
      <c r="B7" s="117"/>
      <c r="C7" s="117"/>
      <c r="D7" s="117"/>
      <c r="E7" s="117"/>
      <c r="F7" s="117"/>
      <c r="G7" s="118"/>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1" max="1" width="20.7109375" bestFit="1" customWidth="1"/>
    <col min="2" max="4" width="14.7109375" customWidth="1"/>
  </cols>
  <sheetData>
    <row r="1" spans="1:4" ht="72" customHeight="1" x14ac:dyDescent="0.25">
      <c r="A1" s="107" t="s">
        <v>217</v>
      </c>
      <c r="B1" s="107"/>
      <c r="C1" s="107"/>
      <c r="D1" s="107"/>
    </row>
    <row r="2" spans="1:4" ht="25.5" customHeight="1" x14ac:dyDescent="0.25">
      <c r="A2" s="106" t="s">
        <v>81</v>
      </c>
      <c r="B2" s="106"/>
      <c r="C2" s="106"/>
      <c r="D2" s="106"/>
    </row>
    <row r="3" spans="1:4" x14ac:dyDescent="0.25">
      <c r="A3" s="106" t="s">
        <v>82</v>
      </c>
      <c r="B3" s="106"/>
      <c r="C3" s="106"/>
      <c r="D3" s="106"/>
    </row>
    <row r="4" spans="1:4" x14ac:dyDescent="0.25">
      <c r="A4" s="107" t="s">
        <v>145</v>
      </c>
      <c r="B4" s="107"/>
      <c r="C4" s="107"/>
      <c r="D4" s="107"/>
    </row>
    <row r="5" spans="1:4" x14ac:dyDescent="0.25">
      <c r="A5" s="108" t="s">
        <v>146</v>
      </c>
      <c r="B5" s="109"/>
      <c r="C5" s="109"/>
      <c r="D5" s="110"/>
    </row>
    <row r="6" spans="1:4" ht="25.5" customHeight="1" x14ac:dyDescent="0.25">
      <c r="A6" s="123" t="s">
        <v>12</v>
      </c>
      <c r="B6" s="123"/>
      <c r="C6" s="123"/>
      <c r="D6" s="123"/>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9" sqref="A1:D9"/>
    </sheetView>
  </sheetViews>
  <sheetFormatPr defaultRowHeight="15" x14ac:dyDescent="0.25"/>
  <cols>
    <col min="1" max="1" width="20.7109375" style="5" bestFit="1" customWidth="1"/>
    <col min="2" max="4" width="14.7109375" style="5" customWidth="1"/>
    <col min="5" max="16384" width="9.140625" style="5"/>
  </cols>
  <sheetData>
    <row r="1" spans="1:4" x14ac:dyDescent="0.25">
      <c r="A1" s="45" t="s">
        <v>133</v>
      </c>
      <c r="B1" s="36" t="s">
        <v>134</v>
      </c>
      <c r="C1" s="36" t="s">
        <v>1</v>
      </c>
      <c r="D1" s="36" t="s">
        <v>8</v>
      </c>
    </row>
    <row r="2" spans="1:4" x14ac:dyDescent="0.25">
      <c r="A2" s="40" t="s">
        <v>33</v>
      </c>
      <c r="B2" s="79">
        <v>0</v>
      </c>
      <c r="C2" s="79">
        <v>118</v>
      </c>
      <c r="D2" s="79">
        <v>118</v>
      </c>
    </row>
    <row r="3" spans="1:4" x14ac:dyDescent="0.25">
      <c r="A3" s="40" t="s">
        <v>35</v>
      </c>
      <c r="B3" s="79">
        <v>453806.64246090001</v>
      </c>
      <c r="C3" s="79">
        <v>7988.2724430999997</v>
      </c>
      <c r="D3" s="79">
        <v>461794.9149039</v>
      </c>
    </row>
    <row r="4" spans="1:4" x14ac:dyDescent="0.25">
      <c r="A4" s="9" t="s">
        <v>34</v>
      </c>
      <c r="B4" s="78">
        <v>192858.76129590001</v>
      </c>
      <c r="C4" s="78">
        <v>4989.1517574999998</v>
      </c>
      <c r="D4" s="79">
        <v>197847.9130533</v>
      </c>
    </row>
    <row r="5" spans="1:4" x14ac:dyDescent="0.25">
      <c r="A5" s="9" t="s">
        <v>158</v>
      </c>
      <c r="B5" s="78">
        <v>256885.95116500001</v>
      </c>
      <c r="C5" s="78">
        <v>1935.1506826</v>
      </c>
      <c r="D5" s="79">
        <v>258821.10184759999</v>
      </c>
    </row>
    <row r="6" spans="1:4" x14ac:dyDescent="0.25">
      <c r="A6" s="9" t="s">
        <v>36</v>
      </c>
      <c r="B6" s="78">
        <v>4061.93</v>
      </c>
      <c r="C6" s="78">
        <v>1063.9700029999999</v>
      </c>
      <c r="D6" s="79">
        <v>5125.9000029999997</v>
      </c>
    </row>
    <row r="7" spans="1:4" x14ac:dyDescent="0.25">
      <c r="A7" s="40" t="s">
        <v>66</v>
      </c>
      <c r="B7" s="79">
        <v>3925.1426465</v>
      </c>
      <c r="C7" s="79">
        <v>4284.1692739</v>
      </c>
      <c r="D7" s="79">
        <v>8209.3119203999995</v>
      </c>
    </row>
    <row r="8" spans="1:4" x14ac:dyDescent="0.25">
      <c r="A8" s="6" t="s">
        <v>8</v>
      </c>
      <c r="B8" s="79">
        <v>457731.78510739998</v>
      </c>
      <c r="C8" s="79">
        <v>12390.441716900001</v>
      </c>
      <c r="D8" s="79">
        <v>470122.22682430001</v>
      </c>
    </row>
    <row r="9" spans="1:4" ht="27" customHeight="1" x14ac:dyDescent="0.25">
      <c r="A9" s="107" t="s">
        <v>142</v>
      </c>
      <c r="B9" s="107"/>
      <c r="C9" s="107"/>
      <c r="D9" s="124"/>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25" sqref="D2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140</v>
      </c>
      <c r="C1" s="36" t="s">
        <v>39</v>
      </c>
      <c r="D1" s="36" t="s">
        <v>36</v>
      </c>
      <c r="E1" s="36" t="s">
        <v>8</v>
      </c>
    </row>
    <row r="2" spans="1:5" x14ac:dyDescent="0.25">
      <c r="A2" s="40" t="s">
        <v>195</v>
      </c>
      <c r="B2" s="79">
        <v>74790</v>
      </c>
      <c r="C2" s="79">
        <v>184018</v>
      </c>
      <c r="D2" s="79">
        <v>203104</v>
      </c>
      <c r="E2" s="79">
        <v>461912</v>
      </c>
    </row>
    <row r="3" spans="1:5" x14ac:dyDescent="0.25">
      <c r="A3" s="40" t="s">
        <v>66</v>
      </c>
      <c r="B3" s="79">
        <v>0</v>
      </c>
      <c r="C3" s="79">
        <v>0</v>
      </c>
      <c r="D3" s="79">
        <v>8209</v>
      </c>
      <c r="E3" s="79">
        <v>8209</v>
      </c>
    </row>
    <row r="4" spans="1:5" x14ac:dyDescent="0.25">
      <c r="A4" s="42" t="s">
        <v>8</v>
      </c>
      <c r="B4" s="79">
        <v>74790</v>
      </c>
      <c r="C4" s="79">
        <v>184018</v>
      </c>
      <c r="D4" s="79">
        <v>211313</v>
      </c>
      <c r="E4" s="79">
        <v>470121</v>
      </c>
    </row>
    <row r="5" spans="1:5" ht="15.75" customHeight="1" x14ac:dyDescent="0.25">
      <c r="A5" s="123" t="s">
        <v>142</v>
      </c>
      <c r="B5" s="123"/>
      <c r="C5" s="123"/>
      <c r="D5" s="123"/>
      <c r="E5" s="123"/>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19" sqref="G19"/>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55"/>
      <c r="B1" s="80" t="s">
        <v>202</v>
      </c>
      <c r="C1" s="80" t="s">
        <v>204</v>
      </c>
      <c r="D1" s="80" t="s">
        <v>205</v>
      </c>
      <c r="E1" s="80" t="s">
        <v>207</v>
      </c>
      <c r="F1" s="80" t="s">
        <v>212</v>
      </c>
    </row>
    <row r="2" spans="1:6" x14ac:dyDescent="0.25">
      <c r="A2" s="54" t="s">
        <v>52</v>
      </c>
      <c r="B2" s="63">
        <v>86738</v>
      </c>
      <c r="C2" s="63">
        <v>44913</v>
      </c>
      <c r="D2" s="63">
        <v>78706</v>
      </c>
      <c r="E2" s="63">
        <v>64659</v>
      </c>
      <c r="F2" s="63">
        <f>SUM(F3:F4)</f>
        <v>56424</v>
      </c>
    </row>
    <row r="3" spans="1:6" x14ac:dyDescent="0.25">
      <c r="A3" s="56" t="s">
        <v>186</v>
      </c>
      <c r="B3" s="62">
        <v>36828</v>
      </c>
      <c r="C3" s="62">
        <v>23177</v>
      </c>
      <c r="D3" s="62">
        <v>42661</v>
      </c>
      <c r="E3" s="62">
        <v>32631</v>
      </c>
      <c r="F3" s="62">
        <v>28466</v>
      </c>
    </row>
    <row r="4" spans="1:6" x14ac:dyDescent="0.25">
      <c r="A4" s="56" t="s">
        <v>138</v>
      </c>
      <c r="B4" s="62">
        <v>49910</v>
      </c>
      <c r="C4" s="62">
        <v>21736</v>
      </c>
      <c r="D4" s="62">
        <v>36045</v>
      </c>
      <c r="E4" s="62">
        <v>32028</v>
      </c>
      <c r="F4" s="62">
        <v>27958</v>
      </c>
    </row>
    <row r="5" spans="1:6" x14ac:dyDescent="0.25">
      <c r="A5" s="57" t="s">
        <v>2</v>
      </c>
      <c r="B5" s="63">
        <v>2258</v>
      </c>
      <c r="C5" s="63">
        <v>1348</v>
      </c>
      <c r="D5" s="63">
        <v>1724</v>
      </c>
      <c r="E5" s="63">
        <v>2104</v>
      </c>
      <c r="F5" s="63">
        <f>SUM(F6:F7)</f>
        <v>1894</v>
      </c>
    </row>
    <row r="6" spans="1:6" x14ac:dyDescent="0.25">
      <c r="A6" s="56" t="s">
        <v>187</v>
      </c>
      <c r="B6" s="62">
        <v>1399</v>
      </c>
      <c r="C6" s="62">
        <v>961</v>
      </c>
      <c r="D6" s="62">
        <v>1265</v>
      </c>
      <c r="E6" s="62">
        <v>1565</v>
      </c>
      <c r="F6" s="62">
        <v>1316</v>
      </c>
    </row>
    <row r="7" spans="1:6" x14ac:dyDescent="0.25">
      <c r="A7" s="56" t="s">
        <v>138</v>
      </c>
      <c r="B7" s="58">
        <v>859</v>
      </c>
      <c r="C7" s="58">
        <v>387</v>
      </c>
      <c r="D7" s="58">
        <v>459</v>
      </c>
      <c r="E7" s="58">
        <v>539</v>
      </c>
      <c r="F7" s="58">
        <v>578</v>
      </c>
    </row>
    <row r="8" spans="1:6" x14ac:dyDescent="0.25">
      <c r="A8" s="57" t="s">
        <v>5</v>
      </c>
      <c r="B8" s="63">
        <v>13123</v>
      </c>
      <c r="C8" s="63">
        <v>17032</v>
      </c>
      <c r="D8" s="63">
        <v>16924</v>
      </c>
      <c r="E8" s="63">
        <v>28483</v>
      </c>
      <c r="F8" s="63">
        <f>SUM(F9:F10)</f>
        <v>23101</v>
      </c>
    </row>
    <row r="9" spans="1:6" x14ac:dyDescent="0.25">
      <c r="A9" s="56" t="s">
        <v>187</v>
      </c>
      <c r="B9" s="62">
        <v>5103</v>
      </c>
      <c r="C9" s="62">
        <v>7017</v>
      </c>
      <c r="D9" s="62">
        <v>7324</v>
      </c>
      <c r="E9" s="62">
        <v>13439</v>
      </c>
      <c r="F9" s="62">
        <v>10614</v>
      </c>
    </row>
    <row r="10" spans="1:6" x14ac:dyDescent="0.25">
      <c r="A10" s="56" t="s">
        <v>138</v>
      </c>
      <c r="B10" s="62">
        <v>8020</v>
      </c>
      <c r="C10" s="62">
        <v>10015</v>
      </c>
      <c r="D10" s="62">
        <v>9600</v>
      </c>
      <c r="E10" s="62">
        <v>15044</v>
      </c>
      <c r="F10" s="62">
        <v>12487</v>
      </c>
    </row>
    <row r="11" spans="1:6" x14ac:dyDescent="0.25">
      <c r="A11" s="57" t="s">
        <v>189</v>
      </c>
      <c r="B11" s="64" t="s">
        <v>4</v>
      </c>
      <c r="C11" s="64" t="s">
        <v>4</v>
      </c>
      <c r="D11" s="64" t="s">
        <v>4</v>
      </c>
      <c r="E11" s="64" t="s">
        <v>4</v>
      </c>
      <c r="F11" s="64" t="s">
        <v>4</v>
      </c>
    </row>
    <row r="12" spans="1:6" x14ac:dyDescent="0.25">
      <c r="A12" s="56" t="s">
        <v>187</v>
      </c>
      <c r="B12" s="65" t="s">
        <v>4</v>
      </c>
      <c r="C12" s="65" t="s">
        <v>4</v>
      </c>
      <c r="D12" s="65" t="s">
        <v>4</v>
      </c>
      <c r="E12" s="65" t="s">
        <v>4</v>
      </c>
      <c r="F12" s="65" t="s">
        <v>4</v>
      </c>
    </row>
    <row r="13" spans="1:6" x14ac:dyDescent="0.25">
      <c r="A13" s="56" t="s">
        <v>138</v>
      </c>
      <c r="B13" s="65" t="s">
        <v>4</v>
      </c>
      <c r="C13" s="65" t="s">
        <v>4</v>
      </c>
      <c r="D13" s="65" t="s">
        <v>4</v>
      </c>
      <c r="E13" s="65" t="s">
        <v>4</v>
      </c>
      <c r="F13" s="65" t="s">
        <v>4</v>
      </c>
    </row>
    <row r="14" spans="1:6" x14ac:dyDescent="0.25">
      <c r="A14" s="57" t="s">
        <v>6</v>
      </c>
      <c r="B14" s="64" t="s">
        <v>4</v>
      </c>
      <c r="C14" s="64" t="s">
        <v>4</v>
      </c>
      <c r="D14" s="64" t="s">
        <v>4</v>
      </c>
      <c r="E14" s="64" t="s">
        <v>4</v>
      </c>
      <c r="F14" s="64" t="s">
        <v>4</v>
      </c>
    </row>
    <row r="15" spans="1:6" x14ac:dyDescent="0.25">
      <c r="A15" s="56" t="s">
        <v>187</v>
      </c>
      <c r="B15" s="65" t="s">
        <v>4</v>
      </c>
      <c r="C15" s="65" t="s">
        <v>4</v>
      </c>
      <c r="D15" s="65" t="s">
        <v>4</v>
      </c>
      <c r="E15" s="65" t="s">
        <v>4</v>
      </c>
      <c r="F15" s="65" t="s">
        <v>4</v>
      </c>
    </row>
    <row r="16" spans="1:6" x14ac:dyDescent="0.25">
      <c r="A16" s="56" t="s">
        <v>138</v>
      </c>
      <c r="B16" s="65" t="s">
        <v>4</v>
      </c>
      <c r="C16" s="65" t="s">
        <v>4</v>
      </c>
      <c r="D16" s="65" t="s">
        <v>4</v>
      </c>
      <c r="E16" s="65" t="s">
        <v>4</v>
      </c>
      <c r="F16" s="65" t="s">
        <v>4</v>
      </c>
    </row>
    <row r="17" spans="1:6" x14ac:dyDescent="0.25">
      <c r="A17" s="57" t="s">
        <v>7</v>
      </c>
      <c r="B17" s="64" t="s">
        <v>4</v>
      </c>
      <c r="C17" s="64" t="s">
        <v>4</v>
      </c>
      <c r="D17" s="64" t="s">
        <v>4</v>
      </c>
      <c r="E17" s="64" t="s">
        <v>4</v>
      </c>
      <c r="F17" s="64" t="s">
        <v>4</v>
      </c>
    </row>
    <row r="18" spans="1:6" x14ac:dyDescent="0.25">
      <c r="A18" s="56" t="s">
        <v>187</v>
      </c>
      <c r="B18" s="62" t="s">
        <v>4</v>
      </c>
      <c r="C18" s="62" t="s">
        <v>4</v>
      </c>
      <c r="D18" s="62" t="s">
        <v>4</v>
      </c>
      <c r="E18" s="62" t="s">
        <v>4</v>
      </c>
      <c r="F18" s="62" t="s">
        <v>4</v>
      </c>
    </row>
    <row r="19" spans="1:6" x14ac:dyDescent="0.25">
      <c r="A19" s="56" t="s">
        <v>138</v>
      </c>
      <c r="B19" s="62" t="s">
        <v>4</v>
      </c>
      <c r="C19" s="62" t="s">
        <v>4</v>
      </c>
      <c r="D19" s="62" t="s">
        <v>4</v>
      </c>
      <c r="E19" s="62" t="s">
        <v>4</v>
      </c>
      <c r="F19" s="62" t="s">
        <v>4</v>
      </c>
    </row>
    <row r="20" spans="1:6" x14ac:dyDescent="0.25">
      <c r="A20" s="57" t="s">
        <v>8</v>
      </c>
      <c r="B20" s="63">
        <v>102119</v>
      </c>
      <c r="C20" s="63">
        <v>63293</v>
      </c>
      <c r="D20" s="63">
        <v>97354</v>
      </c>
      <c r="E20" s="63">
        <v>95246</v>
      </c>
      <c r="F20" s="63">
        <f>SUM(F8,F5,F2)</f>
        <v>81419</v>
      </c>
    </row>
    <row r="21" spans="1:6" x14ac:dyDescent="0.25">
      <c r="A21" s="91"/>
      <c r="B21" s="92"/>
      <c r="C21" s="92"/>
      <c r="D21" s="92"/>
      <c r="E21" s="92"/>
      <c r="F21" s="93"/>
    </row>
    <row r="22" spans="1:6" ht="108" customHeight="1" x14ac:dyDescent="0.25">
      <c r="A22" s="99" t="s">
        <v>191</v>
      </c>
      <c r="B22" s="100"/>
      <c r="C22" s="100"/>
      <c r="D22" s="100"/>
      <c r="E22" s="100"/>
      <c r="F22" s="101"/>
    </row>
    <row r="23" spans="1:6" ht="15" customHeight="1" x14ac:dyDescent="0.25">
      <c r="A23" s="99" t="s">
        <v>13</v>
      </c>
      <c r="B23" s="100"/>
      <c r="C23" s="100"/>
      <c r="D23" s="100"/>
      <c r="E23" s="100"/>
      <c r="F23" s="101"/>
    </row>
    <row r="24" spans="1:6" ht="18.75" customHeight="1" x14ac:dyDescent="0.25">
      <c r="A24" s="99" t="s">
        <v>14</v>
      </c>
      <c r="B24" s="100"/>
      <c r="C24" s="100"/>
      <c r="D24" s="100"/>
      <c r="E24" s="100"/>
      <c r="F24" s="101"/>
    </row>
    <row r="25" spans="1:6" ht="18" customHeight="1" x14ac:dyDescent="0.25">
      <c r="A25" s="99" t="s">
        <v>11</v>
      </c>
      <c r="B25" s="100"/>
      <c r="C25" s="100"/>
      <c r="D25" s="100"/>
      <c r="E25" s="100"/>
      <c r="F25" s="101"/>
    </row>
    <row r="26" spans="1:6" ht="30" customHeight="1" x14ac:dyDescent="0.25">
      <c r="A26" s="81" t="s">
        <v>12</v>
      </c>
      <c r="B26" s="82"/>
      <c r="C26" s="82"/>
      <c r="D26" s="82"/>
      <c r="E26" s="82"/>
      <c r="F26" s="8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15" sqref="D15"/>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5"/>
      <c r="B1" s="122" t="s">
        <v>143</v>
      </c>
      <c r="C1" s="122"/>
      <c r="D1" s="122" t="s">
        <v>76</v>
      </c>
      <c r="E1" s="122"/>
    </row>
    <row r="2" spans="1:5" x14ac:dyDescent="0.25">
      <c r="A2" s="36" t="s">
        <v>133</v>
      </c>
      <c r="B2" s="36" t="s">
        <v>134</v>
      </c>
      <c r="C2" s="36" t="s">
        <v>1</v>
      </c>
      <c r="D2" s="36" t="s">
        <v>3</v>
      </c>
      <c r="E2" s="36" t="s">
        <v>1</v>
      </c>
    </row>
    <row r="3" spans="1:5" x14ac:dyDescent="0.25">
      <c r="A3" s="40" t="s">
        <v>33</v>
      </c>
      <c r="B3" s="79">
        <v>0</v>
      </c>
      <c r="C3" s="79">
        <v>178</v>
      </c>
      <c r="D3" s="79">
        <v>0</v>
      </c>
      <c r="E3" s="79">
        <v>58</v>
      </c>
    </row>
    <row r="4" spans="1:5" x14ac:dyDescent="0.25">
      <c r="A4" s="40" t="s">
        <v>196</v>
      </c>
      <c r="B4" s="79">
        <v>528970</v>
      </c>
      <c r="C4" s="79">
        <v>12902</v>
      </c>
      <c r="D4" s="79">
        <v>386494</v>
      </c>
      <c r="E4" s="79">
        <v>11641</v>
      </c>
    </row>
    <row r="5" spans="1:5" ht="15.95" customHeight="1" x14ac:dyDescent="0.25">
      <c r="A5" s="41" t="s">
        <v>8</v>
      </c>
      <c r="B5" s="79">
        <v>528970</v>
      </c>
      <c r="C5" s="79">
        <v>13080</v>
      </c>
      <c r="D5" s="79">
        <v>386494</v>
      </c>
      <c r="E5" s="79">
        <v>11699</v>
      </c>
    </row>
    <row r="6" spans="1:5" ht="18.75" customHeight="1" x14ac:dyDescent="0.25">
      <c r="A6" s="123" t="s">
        <v>142</v>
      </c>
      <c r="B6" s="123"/>
      <c r="C6" s="123"/>
      <c r="D6" s="123"/>
      <c r="E6" s="123"/>
    </row>
    <row r="7" spans="1:5" x14ac:dyDescent="0.25">
      <c r="D7" s="30"/>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18" sqref="F18"/>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5" t="s">
        <v>0</v>
      </c>
      <c r="B1" s="122" t="s">
        <v>198</v>
      </c>
      <c r="C1" s="122"/>
      <c r="D1" s="122"/>
      <c r="E1" s="122" t="s">
        <v>76</v>
      </c>
      <c r="F1" s="122"/>
      <c r="G1" s="122"/>
    </row>
    <row r="2" spans="1:7" x14ac:dyDescent="0.25">
      <c r="A2" s="36" t="s">
        <v>133</v>
      </c>
      <c r="B2" s="36" t="s">
        <v>197</v>
      </c>
      <c r="C2" s="36" t="s">
        <v>39</v>
      </c>
      <c r="D2" s="36" t="s">
        <v>36</v>
      </c>
      <c r="E2" s="36" t="s">
        <v>38</v>
      </c>
      <c r="F2" s="36" t="s">
        <v>39</v>
      </c>
      <c r="G2" s="36" t="s">
        <v>36</v>
      </c>
    </row>
    <row r="3" spans="1:7" x14ac:dyDescent="0.25">
      <c r="A3" s="40" t="s">
        <v>195</v>
      </c>
      <c r="B3" s="79">
        <v>64409</v>
      </c>
      <c r="C3" s="79">
        <v>206888</v>
      </c>
      <c r="D3" s="79">
        <v>260876</v>
      </c>
      <c r="E3" s="79">
        <v>85171</v>
      </c>
      <c r="F3" s="79">
        <v>161149</v>
      </c>
      <c r="G3" s="79">
        <v>145332</v>
      </c>
    </row>
    <row r="4" spans="1:7" x14ac:dyDescent="0.25">
      <c r="A4" s="40" t="s">
        <v>66</v>
      </c>
      <c r="B4" s="78">
        <v>0</v>
      </c>
      <c r="C4" s="78">
        <v>0</v>
      </c>
      <c r="D4" s="79">
        <v>9878</v>
      </c>
      <c r="E4" s="79">
        <v>0</v>
      </c>
      <c r="F4" s="79">
        <v>0</v>
      </c>
      <c r="G4" s="79">
        <v>6540</v>
      </c>
    </row>
    <row r="5" spans="1:7" x14ac:dyDescent="0.25">
      <c r="A5" s="41" t="s">
        <v>8</v>
      </c>
      <c r="B5" s="79">
        <v>64409</v>
      </c>
      <c r="C5" s="79">
        <v>206888</v>
      </c>
      <c r="D5" s="79">
        <v>270754</v>
      </c>
      <c r="E5" s="79">
        <v>85171</v>
      </c>
      <c r="F5" s="79">
        <v>161149</v>
      </c>
      <c r="G5" s="79">
        <v>151872</v>
      </c>
    </row>
    <row r="6" spans="1:7" ht="20.25" customHeight="1" x14ac:dyDescent="0.25">
      <c r="A6" s="116" t="s">
        <v>142</v>
      </c>
      <c r="B6" s="117"/>
      <c r="C6" s="117"/>
      <c r="D6" s="117"/>
      <c r="E6" s="117"/>
      <c r="F6" s="117"/>
      <c r="G6" s="118"/>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D2"/>
    </sheetView>
  </sheetViews>
  <sheetFormatPr defaultRowHeight="15" x14ac:dyDescent="0.25"/>
  <cols>
    <col min="1" max="1" width="20.7109375" bestFit="1" customWidth="1"/>
    <col min="2" max="4" width="14.7109375" customWidth="1"/>
  </cols>
  <sheetData>
    <row r="1" spans="1:4" ht="88.5" customHeight="1" x14ac:dyDescent="0.25">
      <c r="A1" s="107" t="s">
        <v>219</v>
      </c>
      <c r="B1" s="107"/>
      <c r="C1" s="107"/>
      <c r="D1" s="107"/>
    </row>
    <row r="2" spans="1:4" ht="25.5" customHeight="1" x14ac:dyDescent="0.25">
      <c r="A2" s="106" t="s">
        <v>81</v>
      </c>
      <c r="B2" s="106"/>
      <c r="C2" s="106"/>
      <c r="D2" s="106"/>
    </row>
    <row r="3" spans="1:4" x14ac:dyDescent="0.25">
      <c r="A3" s="106" t="s">
        <v>82</v>
      </c>
      <c r="B3" s="106"/>
      <c r="C3" s="106"/>
      <c r="D3" s="106"/>
    </row>
    <row r="4" spans="1:4" x14ac:dyDescent="0.25">
      <c r="A4" s="107" t="s">
        <v>145</v>
      </c>
      <c r="B4" s="107"/>
      <c r="C4" s="107"/>
      <c r="D4" s="107"/>
    </row>
    <row r="5" spans="1:4" x14ac:dyDescent="0.25">
      <c r="A5" s="108" t="s">
        <v>146</v>
      </c>
      <c r="B5" s="109"/>
      <c r="C5" s="109"/>
      <c r="D5" s="110"/>
    </row>
    <row r="6" spans="1:4" ht="25.5" customHeight="1" x14ac:dyDescent="0.25">
      <c r="A6" s="123" t="s">
        <v>12</v>
      </c>
      <c r="B6" s="123"/>
      <c r="C6" s="123"/>
      <c r="D6" s="123"/>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8" sqref="H8"/>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3" t="s">
        <v>159</v>
      </c>
      <c r="B1" s="80" t="s">
        <v>202</v>
      </c>
      <c r="C1" s="80" t="s">
        <v>204</v>
      </c>
      <c r="D1" s="80" t="s">
        <v>205</v>
      </c>
      <c r="E1" s="80" t="s">
        <v>207</v>
      </c>
      <c r="F1" s="80" t="s">
        <v>212</v>
      </c>
    </row>
    <row r="2" spans="1:7" x14ac:dyDescent="0.25">
      <c r="A2" s="57" t="s">
        <v>160</v>
      </c>
      <c r="B2" s="46">
        <f t="shared" ref="B2" si="0">0.85*5200000</f>
        <v>4420000</v>
      </c>
      <c r="C2" s="46">
        <f>0.85*5200000</f>
        <v>4420000</v>
      </c>
      <c r="D2" s="46">
        <f>0.85*5200000</f>
        <v>4420000</v>
      </c>
      <c r="E2" s="46">
        <f>0.85*5200000</f>
        <v>4420000</v>
      </c>
      <c r="F2" s="46">
        <f>0.85*5200000</f>
        <v>4420000</v>
      </c>
    </row>
    <row r="3" spans="1:7" x14ac:dyDescent="0.25">
      <c r="A3" s="56" t="s">
        <v>49</v>
      </c>
      <c r="B3" s="58" t="s">
        <v>4</v>
      </c>
      <c r="C3" s="58" t="s">
        <v>4</v>
      </c>
      <c r="D3" s="58" t="s">
        <v>4</v>
      </c>
      <c r="E3" s="58" t="s">
        <v>4</v>
      </c>
      <c r="F3" s="58" t="s">
        <v>4</v>
      </c>
    </row>
    <row r="4" spans="1:7" x14ac:dyDescent="0.25">
      <c r="A4" s="56" t="s">
        <v>161</v>
      </c>
      <c r="B4" s="58" t="s">
        <v>4</v>
      </c>
      <c r="C4" s="58" t="s">
        <v>4</v>
      </c>
      <c r="D4" s="58" t="s">
        <v>4</v>
      </c>
      <c r="E4" s="58" t="s">
        <v>4</v>
      </c>
      <c r="F4" s="58" t="s">
        <v>4</v>
      </c>
    </row>
    <row r="5" spans="1:7" x14ac:dyDescent="0.25">
      <c r="A5" s="56" t="s">
        <v>162</v>
      </c>
      <c r="B5" s="58" t="s">
        <v>4</v>
      </c>
      <c r="C5" s="58" t="s">
        <v>4</v>
      </c>
      <c r="D5" s="58" t="s">
        <v>4</v>
      </c>
      <c r="E5" s="58" t="s">
        <v>4</v>
      </c>
      <c r="F5" s="58" t="s">
        <v>4</v>
      </c>
    </row>
    <row r="6" spans="1:7" x14ac:dyDescent="0.25">
      <c r="A6" s="56" t="s">
        <v>37</v>
      </c>
      <c r="B6" s="58" t="s">
        <v>4</v>
      </c>
      <c r="C6" s="58" t="s">
        <v>4</v>
      </c>
      <c r="D6" s="58" t="s">
        <v>4</v>
      </c>
      <c r="E6" s="58" t="s">
        <v>4</v>
      </c>
      <c r="F6" s="58" t="s">
        <v>4</v>
      </c>
    </row>
    <row r="7" spans="1:7" x14ac:dyDescent="0.25">
      <c r="A7" s="18" t="s">
        <v>163</v>
      </c>
      <c r="B7" s="58" t="s">
        <v>4</v>
      </c>
      <c r="C7" s="58" t="s">
        <v>4</v>
      </c>
      <c r="D7" s="58" t="s">
        <v>4</v>
      </c>
      <c r="E7" s="58" t="s">
        <v>4</v>
      </c>
      <c r="F7" s="58" t="s">
        <v>4</v>
      </c>
      <c r="G7" s="21"/>
    </row>
    <row r="8" spans="1:7" ht="45.75" customHeight="1" x14ac:dyDescent="0.25">
      <c r="A8" s="22" t="s">
        <v>8</v>
      </c>
      <c r="B8" s="68">
        <f t="shared" ref="B8:F8" si="1">B2</f>
        <v>4420000</v>
      </c>
      <c r="C8" s="68">
        <f t="shared" si="1"/>
        <v>4420000</v>
      </c>
      <c r="D8" s="68">
        <f t="shared" si="1"/>
        <v>4420000</v>
      </c>
      <c r="E8" s="68">
        <f t="shared" si="1"/>
        <v>4420000</v>
      </c>
      <c r="F8" s="68">
        <f t="shared" si="1"/>
        <v>4420000</v>
      </c>
    </row>
    <row r="9" spans="1:7" ht="24.75" customHeight="1" x14ac:dyDescent="0.25">
      <c r="A9" s="128" t="s">
        <v>213</v>
      </c>
      <c r="B9" s="129"/>
      <c r="C9" s="129"/>
      <c r="D9" s="129"/>
      <c r="E9" s="129"/>
      <c r="F9" s="130"/>
    </row>
    <row r="10" spans="1:7" ht="16.5" customHeight="1" x14ac:dyDescent="0.25">
      <c r="A10" s="131" t="s">
        <v>22</v>
      </c>
      <c r="B10" s="132"/>
      <c r="C10" s="132"/>
      <c r="D10" s="132"/>
      <c r="E10" s="132"/>
      <c r="F10" s="133"/>
    </row>
    <row r="11" spans="1:7" ht="15" customHeight="1" x14ac:dyDescent="0.25">
      <c r="A11" s="131" t="s">
        <v>164</v>
      </c>
      <c r="B11" s="132"/>
      <c r="C11" s="132"/>
      <c r="D11" s="132"/>
      <c r="E11" s="132"/>
      <c r="F11" s="133"/>
    </row>
    <row r="12" spans="1:7" ht="15.75" customHeight="1" x14ac:dyDescent="0.25">
      <c r="A12" s="131" t="s">
        <v>11</v>
      </c>
      <c r="B12" s="132"/>
      <c r="C12" s="132"/>
      <c r="D12" s="132"/>
      <c r="E12" s="132"/>
      <c r="F12" s="133"/>
    </row>
    <row r="13" spans="1:7" ht="24.75" customHeight="1" x14ac:dyDescent="0.25">
      <c r="A13" s="125" t="s">
        <v>12</v>
      </c>
      <c r="B13" s="126"/>
      <c r="C13" s="126"/>
      <c r="D13" s="126"/>
      <c r="E13" s="126"/>
      <c r="F13" s="127"/>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6" sqref="G6"/>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3" t="s">
        <v>159</v>
      </c>
      <c r="B1" s="80" t="s">
        <v>202</v>
      </c>
      <c r="C1" s="80" t="s">
        <v>204</v>
      </c>
      <c r="D1" s="80" t="s">
        <v>205</v>
      </c>
      <c r="E1" s="80" t="s">
        <v>207</v>
      </c>
      <c r="F1" s="80" t="s">
        <v>212</v>
      </c>
    </row>
    <row r="2" spans="1:6" x14ac:dyDescent="0.25">
      <c r="A2" s="31" t="s">
        <v>165</v>
      </c>
      <c r="B2" s="46">
        <f>0.85*2000000</f>
        <v>1700000</v>
      </c>
      <c r="C2" s="46">
        <f>0.85*2000000</f>
        <v>1700000</v>
      </c>
      <c r="D2" s="46">
        <f>0.85*2000000</f>
        <v>1700000</v>
      </c>
      <c r="E2" s="46">
        <f>0.85*2000000</f>
        <v>1700000</v>
      </c>
      <c r="F2" s="46">
        <f>0.85*2000000</f>
        <v>1700000</v>
      </c>
    </row>
    <row r="3" spans="1:6" x14ac:dyDescent="0.25">
      <c r="A3" s="17" t="s">
        <v>166</v>
      </c>
      <c r="B3" s="78" t="s">
        <v>4</v>
      </c>
      <c r="C3" s="78" t="s">
        <v>4</v>
      </c>
      <c r="D3" s="78" t="s">
        <v>4</v>
      </c>
      <c r="E3" s="78" t="s">
        <v>4</v>
      </c>
      <c r="F3" s="78" t="s">
        <v>4</v>
      </c>
    </row>
    <row r="4" spans="1:6" x14ac:dyDescent="0.25">
      <c r="A4" s="18" t="s">
        <v>35</v>
      </c>
      <c r="B4" s="78" t="s">
        <v>4</v>
      </c>
      <c r="C4" s="78" t="s">
        <v>4</v>
      </c>
      <c r="D4" s="78" t="s">
        <v>4</v>
      </c>
      <c r="E4" s="78" t="s">
        <v>4</v>
      </c>
      <c r="F4" s="78" t="s">
        <v>4</v>
      </c>
    </row>
    <row r="5" spans="1:6" x14ac:dyDescent="0.25">
      <c r="A5" s="18" t="s">
        <v>167</v>
      </c>
      <c r="B5" s="78" t="s">
        <v>4</v>
      </c>
      <c r="C5" s="78" t="s">
        <v>4</v>
      </c>
      <c r="D5" s="78" t="s">
        <v>4</v>
      </c>
      <c r="E5" s="78" t="s">
        <v>4</v>
      </c>
      <c r="F5" s="78" t="s">
        <v>4</v>
      </c>
    </row>
    <row r="6" spans="1:6" x14ac:dyDescent="0.25">
      <c r="A6" s="18" t="s">
        <v>168</v>
      </c>
      <c r="B6" s="78" t="s">
        <v>4</v>
      </c>
      <c r="C6" s="78" t="s">
        <v>4</v>
      </c>
      <c r="D6" s="78" t="s">
        <v>4</v>
      </c>
      <c r="E6" s="78" t="s">
        <v>4</v>
      </c>
      <c r="F6" s="78" t="s">
        <v>4</v>
      </c>
    </row>
    <row r="7" spans="1:6" x14ac:dyDescent="0.25">
      <c r="A7" s="19" t="s">
        <v>169</v>
      </c>
      <c r="B7" s="78" t="s">
        <v>4</v>
      </c>
      <c r="C7" s="78" t="s">
        <v>4</v>
      </c>
      <c r="D7" s="78" t="s">
        <v>4</v>
      </c>
      <c r="E7" s="78" t="s">
        <v>4</v>
      </c>
      <c r="F7" s="78" t="s">
        <v>4</v>
      </c>
    </row>
    <row r="8" spans="1:6" x14ac:dyDescent="0.25">
      <c r="A8" s="20" t="s">
        <v>8</v>
      </c>
      <c r="B8" s="79">
        <f t="shared" ref="B8:F8" si="0">B2</f>
        <v>1700000</v>
      </c>
      <c r="C8" s="79">
        <f t="shared" si="0"/>
        <v>1700000</v>
      </c>
      <c r="D8" s="79">
        <f t="shared" si="0"/>
        <v>1700000</v>
      </c>
      <c r="E8" s="79">
        <f t="shared" si="0"/>
        <v>1700000</v>
      </c>
      <c r="F8" s="79">
        <f t="shared" si="0"/>
        <v>1700000</v>
      </c>
    </row>
    <row r="9" spans="1:6" ht="27" customHeight="1" x14ac:dyDescent="0.25">
      <c r="A9" s="135" t="s">
        <v>214</v>
      </c>
      <c r="B9" s="135"/>
      <c r="C9" s="135"/>
      <c r="D9" s="135"/>
      <c r="E9" s="135"/>
      <c r="F9" s="135"/>
    </row>
    <row r="10" spans="1:6" ht="14.25" customHeight="1" x14ac:dyDescent="0.25">
      <c r="A10" s="135" t="s">
        <v>22</v>
      </c>
      <c r="B10" s="135"/>
      <c r="C10" s="135"/>
      <c r="D10" s="135"/>
      <c r="E10" s="135"/>
      <c r="F10" s="135"/>
    </row>
    <row r="11" spans="1:6" ht="15.75" customHeight="1" x14ac:dyDescent="0.25">
      <c r="A11" s="135" t="s">
        <v>170</v>
      </c>
      <c r="B11" s="135"/>
      <c r="C11" s="135"/>
      <c r="D11" s="135"/>
      <c r="E11" s="135"/>
      <c r="F11" s="135"/>
    </row>
    <row r="12" spans="1:6" ht="15" customHeight="1" x14ac:dyDescent="0.25">
      <c r="A12" s="135" t="s">
        <v>171</v>
      </c>
      <c r="B12" s="135"/>
      <c r="C12" s="135"/>
      <c r="D12" s="135"/>
      <c r="E12" s="135"/>
      <c r="F12" s="135"/>
    </row>
    <row r="13" spans="1:6" ht="14.25" customHeight="1" x14ac:dyDescent="0.25">
      <c r="A13" s="131" t="s">
        <v>40</v>
      </c>
      <c r="B13" s="132"/>
      <c r="C13" s="132"/>
      <c r="D13" s="132"/>
      <c r="E13" s="132"/>
      <c r="F13" s="133"/>
    </row>
    <row r="14" spans="1:6" ht="26.25" customHeight="1" x14ac:dyDescent="0.25">
      <c r="A14" s="134" t="s">
        <v>12</v>
      </c>
      <c r="B14" s="134"/>
      <c r="C14" s="134"/>
      <c r="D14" s="134"/>
      <c r="E14" s="134"/>
      <c r="F14" s="134"/>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9" sqref="H9"/>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3" t="s">
        <v>159</v>
      </c>
      <c r="B1" s="80" t="s">
        <v>202</v>
      </c>
      <c r="C1" s="80" t="s">
        <v>204</v>
      </c>
      <c r="D1" s="80" t="s">
        <v>205</v>
      </c>
      <c r="E1" s="80" t="s">
        <v>207</v>
      </c>
      <c r="F1" s="80" t="s">
        <v>212</v>
      </c>
    </row>
    <row r="2" spans="1:6" x14ac:dyDescent="0.25">
      <c r="A2" s="31" t="s">
        <v>172</v>
      </c>
      <c r="B2" s="46">
        <f>0.85*37000000</f>
        <v>31450000</v>
      </c>
      <c r="C2" s="46">
        <f>0.85*37000000</f>
        <v>31450000</v>
      </c>
      <c r="D2" s="46">
        <f>0.85*37000000</f>
        <v>31450000</v>
      </c>
      <c r="E2" s="46">
        <f>0.85*37000000</f>
        <v>31450000</v>
      </c>
      <c r="F2" s="46">
        <f>0.85*37000000</f>
        <v>31450000</v>
      </c>
    </row>
    <row r="3" spans="1:6" x14ac:dyDescent="0.25">
      <c r="A3" s="17" t="s">
        <v>173</v>
      </c>
      <c r="B3" s="78" t="s">
        <v>4</v>
      </c>
      <c r="C3" s="78" t="s">
        <v>4</v>
      </c>
      <c r="D3" s="78" t="s">
        <v>4</v>
      </c>
      <c r="E3" s="78" t="s">
        <v>4</v>
      </c>
      <c r="F3" s="78" t="s">
        <v>4</v>
      </c>
    </row>
    <row r="4" spans="1:6" x14ac:dyDescent="0.25">
      <c r="A4" s="18" t="s">
        <v>174</v>
      </c>
      <c r="B4" s="78" t="s">
        <v>4</v>
      </c>
      <c r="C4" s="78" t="s">
        <v>4</v>
      </c>
      <c r="D4" s="78" t="s">
        <v>4</v>
      </c>
      <c r="E4" s="78" t="s">
        <v>4</v>
      </c>
      <c r="F4" s="78" t="s">
        <v>4</v>
      </c>
    </row>
    <row r="5" spans="1:6" x14ac:dyDescent="0.25">
      <c r="A5" s="18" t="s">
        <v>162</v>
      </c>
      <c r="B5" s="78" t="s">
        <v>4</v>
      </c>
      <c r="C5" s="78" t="s">
        <v>4</v>
      </c>
      <c r="D5" s="78" t="s">
        <v>4</v>
      </c>
      <c r="E5" s="78" t="s">
        <v>4</v>
      </c>
      <c r="F5" s="78" t="s">
        <v>4</v>
      </c>
    </row>
    <row r="6" spans="1:6" x14ac:dyDescent="0.25">
      <c r="A6" s="18" t="s">
        <v>175</v>
      </c>
      <c r="B6" s="78" t="s">
        <v>4</v>
      </c>
      <c r="C6" s="78" t="s">
        <v>4</v>
      </c>
      <c r="D6" s="78" t="s">
        <v>4</v>
      </c>
      <c r="E6" s="78" t="s">
        <v>4</v>
      </c>
      <c r="F6" s="78" t="s">
        <v>4</v>
      </c>
    </row>
    <row r="7" spans="1:6" x14ac:dyDescent="0.25">
      <c r="A7" s="19" t="s">
        <v>70</v>
      </c>
      <c r="B7" s="78" t="s">
        <v>4</v>
      </c>
      <c r="C7" s="78" t="s">
        <v>4</v>
      </c>
      <c r="D7" s="78" t="s">
        <v>4</v>
      </c>
      <c r="E7" s="78" t="s">
        <v>4</v>
      </c>
      <c r="F7" s="78" t="s">
        <v>4</v>
      </c>
    </row>
    <row r="8" spans="1:6" x14ac:dyDescent="0.25">
      <c r="A8" s="20" t="s">
        <v>8</v>
      </c>
      <c r="B8" s="79">
        <f t="shared" ref="B8:F8" si="0">B2</f>
        <v>31450000</v>
      </c>
      <c r="C8" s="79">
        <f t="shared" si="0"/>
        <v>31450000</v>
      </c>
      <c r="D8" s="79">
        <f t="shared" si="0"/>
        <v>31450000</v>
      </c>
      <c r="E8" s="79">
        <f t="shared" si="0"/>
        <v>31450000</v>
      </c>
      <c r="F8" s="79">
        <f t="shared" si="0"/>
        <v>31450000</v>
      </c>
    </row>
    <row r="9" spans="1:6" ht="27" customHeight="1" x14ac:dyDescent="0.25">
      <c r="A9" s="135" t="s">
        <v>214</v>
      </c>
      <c r="B9" s="135"/>
      <c r="C9" s="135"/>
      <c r="D9" s="135"/>
      <c r="E9" s="135"/>
      <c r="F9" s="135"/>
    </row>
    <row r="10" spans="1:6" ht="14.25" customHeight="1" x14ac:dyDescent="0.25">
      <c r="A10" s="135" t="s">
        <v>22</v>
      </c>
      <c r="B10" s="135"/>
      <c r="C10" s="135"/>
      <c r="D10" s="135"/>
      <c r="E10" s="135"/>
      <c r="F10" s="135"/>
    </row>
    <row r="11" spans="1:6" ht="15.75" customHeight="1" x14ac:dyDescent="0.25">
      <c r="A11" s="135" t="s">
        <v>176</v>
      </c>
      <c r="B11" s="135"/>
      <c r="C11" s="135"/>
      <c r="D11" s="135"/>
      <c r="E11" s="135"/>
      <c r="F11" s="135"/>
    </row>
    <row r="12" spans="1:6" ht="15" customHeight="1" x14ac:dyDescent="0.25">
      <c r="A12" s="131" t="s">
        <v>11</v>
      </c>
      <c r="B12" s="132"/>
      <c r="C12" s="132"/>
      <c r="D12" s="132"/>
      <c r="E12" s="132"/>
      <c r="F12" s="133"/>
    </row>
    <row r="13" spans="1:6" ht="27.75" customHeight="1" x14ac:dyDescent="0.25">
      <c r="A13" s="134" t="s">
        <v>12</v>
      </c>
      <c r="B13" s="134"/>
      <c r="C13" s="134"/>
      <c r="D13" s="134"/>
      <c r="E13" s="134"/>
      <c r="F13" s="134"/>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2" sqref="H12"/>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55"/>
      <c r="B1" s="80" t="s">
        <v>202</v>
      </c>
      <c r="C1" s="80" t="s">
        <v>204</v>
      </c>
      <c r="D1" s="80" t="s">
        <v>205</v>
      </c>
      <c r="E1" s="80" t="s">
        <v>207</v>
      </c>
      <c r="F1" s="80" t="s">
        <v>212</v>
      </c>
    </row>
    <row r="2" spans="1:6" x14ac:dyDescent="0.25">
      <c r="A2" s="54" t="s">
        <v>52</v>
      </c>
      <c r="B2" s="63">
        <v>4213732</v>
      </c>
      <c r="C2" s="63">
        <v>2825489</v>
      </c>
      <c r="D2" s="63">
        <v>3848561</v>
      </c>
      <c r="E2" s="63">
        <v>3412627</v>
      </c>
      <c r="F2" s="63">
        <f>SUM(F3:F4)</f>
        <v>3175950.9313099999</v>
      </c>
    </row>
    <row r="3" spans="1:6" ht="15" customHeight="1" x14ac:dyDescent="0.25">
      <c r="A3" s="56" t="s">
        <v>177</v>
      </c>
      <c r="B3" s="62">
        <v>3562077</v>
      </c>
      <c r="C3" s="62">
        <v>2437636</v>
      </c>
      <c r="D3" s="62">
        <v>3220666</v>
      </c>
      <c r="E3" s="62">
        <v>2706549</v>
      </c>
      <c r="F3" s="62">
        <v>2350276.6697</v>
      </c>
    </row>
    <row r="4" spans="1:6" ht="15" customHeight="1" x14ac:dyDescent="0.25">
      <c r="A4" s="56" t="s">
        <v>178</v>
      </c>
      <c r="B4" s="62">
        <v>651655</v>
      </c>
      <c r="C4" s="62">
        <v>387853</v>
      </c>
      <c r="D4" s="62">
        <v>627895</v>
      </c>
      <c r="E4" s="62">
        <v>706078</v>
      </c>
      <c r="F4" s="62">
        <v>825674.26161000005</v>
      </c>
    </row>
    <row r="5" spans="1:6" ht="15" customHeight="1" x14ac:dyDescent="0.25">
      <c r="A5" s="54" t="s">
        <v>2</v>
      </c>
      <c r="B5" s="63">
        <v>86615</v>
      </c>
      <c r="C5" s="63">
        <v>55895</v>
      </c>
      <c r="D5" s="63">
        <v>79673</v>
      </c>
      <c r="E5" s="63">
        <v>113673</v>
      </c>
      <c r="F5" s="63">
        <f>SUM(F6:F7)</f>
        <v>74377.397165000002</v>
      </c>
    </row>
    <row r="6" spans="1:6" ht="15" customHeight="1" x14ac:dyDescent="0.25">
      <c r="A6" s="56" t="s">
        <v>179</v>
      </c>
      <c r="B6" s="61" t="s">
        <v>180</v>
      </c>
      <c r="C6" s="61" t="s">
        <v>180</v>
      </c>
      <c r="D6" s="61" t="s">
        <v>180</v>
      </c>
      <c r="E6" s="61" t="s">
        <v>180</v>
      </c>
      <c r="F6" s="61" t="s">
        <v>180</v>
      </c>
    </row>
    <row r="7" spans="1:6" ht="15" customHeight="1" x14ac:dyDescent="0.25">
      <c r="A7" s="56" t="s">
        <v>178</v>
      </c>
      <c r="B7" s="62">
        <v>86615</v>
      </c>
      <c r="C7" s="62">
        <v>55895</v>
      </c>
      <c r="D7" s="62">
        <v>79673</v>
      </c>
      <c r="E7" s="62">
        <v>113673</v>
      </c>
      <c r="F7" s="62">
        <v>74377.397165000002</v>
      </c>
    </row>
    <row r="8" spans="1:6" ht="15" customHeight="1" x14ac:dyDescent="0.25">
      <c r="A8" s="54" t="s">
        <v>5</v>
      </c>
      <c r="B8" s="63">
        <v>211627</v>
      </c>
      <c r="C8" s="63">
        <v>243543</v>
      </c>
      <c r="D8" s="63">
        <v>262601</v>
      </c>
      <c r="E8" s="63">
        <v>551220</v>
      </c>
      <c r="F8" s="63">
        <f>SUM(F9:F10)</f>
        <v>470122.22682699998</v>
      </c>
    </row>
    <row r="9" spans="1:6" ht="15" customHeight="1" x14ac:dyDescent="0.25">
      <c r="A9" s="56" t="s">
        <v>179</v>
      </c>
      <c r="B9" s="62">
        <v>200607</v>
      </c>
      <c r="C9" s="62">
        <v>236036</v>
      </c>
      <c r="D9" s="62">
        <v>255221</v>
      </c>
      <c r="E9" s="62">
        <v>542409</v>
      </c>
      <c r="F9" s="62">
        <v>457731.78511</v>
      </c>
    </row>
    <row r="10" spans="1:6" ht="15" customHeight="1" x14ac:dyDescent="0.25">
      <c r="A10" s="56" t="s">
        <v>178</v>
      </c>
      <c r="B10" s="62">
        <v>11020</v>
      </c>
      <c r="C10" s="62">
        <v>7507</v>
      </c>
      <c r="D10" s="62">
        <v>7380</v>
      </c>
      <c r="E10" s="62">
        <v>8811</v>
      </c>
      <c r="F10" s="62">
        <v>12390.441717</v>
      </c>
    </row>
    <row r="11" spans="1:6" ht="15" customHeight="1" x14ac:dyDescent="0.25">
      <c r="A11" s="57" t="s">
        <v>189</v>
      </c>
      <c r="B11" s="64" t="s">
        <v>4</v>
      </c>
      <c r="C11" s="64" t="s">
        <v>4</v>
      </c>
      <c r="D11" s="64" t="s">
        <v>4</v>
      </c>
      <c r="E11" s="64" t="s">
        <v>4</v>
      </c>
      <c r="F11" s="64" t="s">
        <v>4</v>
      </c>
    </row>
    <row r="12" spans="1:6" ht="15" customHeight="1" x14ac:dyDescent="0.25">
      <c r="A12" s="56" t="s">
        <v>179</v>
      </c>
      <c r="B12" s="65" t="s">
        <v>4</v>
      </c>
      <c r="C12" s="65" t="s">
        <v>4</v>
      </c>
      <c r="D12" s="65" t="s">
        <v>4</v>
      </c>
      <c r="E12" s="65" t="s">
        <v>4</v>
      </c>
      <c r="F12" s="65" t="s">
        <v>4</v>
      </c>
    </row>
    <row r="13" spans="1:6" ht="15" customHeight="1" x14ac:dyDescent="0.25">
      <c r="A13" s="56" t="s">
        <v>178</v>
      </c>
      <c r="B13" s="65" t="s">
        <v>4</v>
      </c>
      <c r="C13" s="65" t="s">
        <v>4</v>
      </c>
      <c r="D13" s="65" t="s">
        <v>4</v>
      </c>
      <c r="E13" s="65" t="s">
        <v>4</v>
      </c>
      <c r="F13" s="65" t="s">
        <v>4</v>
      </c>
    </row>
    <row r="14" spans="1:6" ht="15" customHeight="1" x14ac:dyDescent="0.25">
      <c r="A14" s="54" t="s">
        <v>6</v>
      </c>
      <c r="B14" s="63" t="s">
        <v>4</v>
      </c>
      <c r="C14" s="63" t="s">
        <v>4</v>
      </c>
      <c r="D14" s="63" t="s">
        <v>4</v>
      </c>
      <c r="E14" s="63" t="s">
        <v>4</v>
      </c>
      <c r="F14" s="63" t="s">
        <v>4</v>
      </c>
    </row>
    <row r="15" spans="1:6" ht="15" customHeight="1" x14ac:dyDescent="0.25">
      <c r="A15" s="56" t="s">
        <v>179</v>
      </c>
      <c r="B15" s="62" t="s">
        <v>4</v>
      </c>
      <c r="C15" s="62" t="s">
        <v>4</v>
      </c>
      <c r="D15" s="62" t="s">
        <v>4</v>
      </c>
      <c r="E15" s="62" t="s">
        <v>4</v>
      </c>
      <c r="F15" s="62" t="s">
        <v>4</v>
      </c>
    </row>
    <row r="16" spans="1:6" ht="15" customHeight="1" x14ac:dyDescent="0.25">
      <c r="A16" s="56" t="s">
        <v>178</v>
      </c>
      <c r="B16" s="62" t="s">
        <v>4</v>
      </c>
      <c r="C16" s="62" t="s">
        <v>4</v>
      </c>
      <c r="D16" s="62" t="s">
        <v>4</v>
      </c>
      <c r="E16" s="62" t="s">
        <v>4</v>
      </c>
      <c r="F16" s="62" t="s">
        <v>4</v>
      </c>
    </row>
    <row r="17" spans="1:6" ht="15" customHeight="1" x14ac:dyDescent="0.25">
      <c r="A17" s="54" t="s">
        <v>7</v>
      </c>
      <c r="B17" s="63" t="s">
        <v>4</v>
      </c>
      <c r="C17" s="63" t="s">
        <v>4</v>
      </c>
      <c r="D17" s="63" t="s">
        <v>4</v>
      </c>
      <c r="E17" s="63" t="s">
        <v>4</v>
      </c>
      <c r="F17" s="63" t="s">
        <v>4</v>
      </c>
    </row>
    <row r="18" spans="1:6" ht="16.5" customHeight="1" x14ac:dyDescent="0.25">
      <c r="A18" s="56" t="s">
        <v>179</v>
      </c>
      <c r="B18" s="62" t="s">
        <v>4</v>
      </c>
      <c r="C18" s="62" t="s">
        <v>4</v>
      </c>
      <c r="D18" s="62" t="s">
        <v>4</v>
      </c>
      <c r="E18" s="62" t="s">
        <v>4</v>
      </c>
      <c r="F18" s="62" t="s">
        <v>4</v>
      </c>
    </row>
    <row r="19" spans="1:6" ht="15.75" customHeight="1" x14ac:dyDescent="0.25">
      <c r="A19" s="56" t="s">
        <v>178</v>
      </c>
      <c r="B19" s="62" t="s">
        <v>4</v>
      </c>
      <c r="C19" s="62" t="s">
        <v>4</v>
      </c>
      <c r="D19" s="62" t="s">
        <v>4</v>
      </c>
      <c r="E19" s="62" t="s">
        <v>4</v>
      </c>
      <c r="F19" s="62" t="s">
        <v>4</v>
      </c>
    </row>
    <row r="20" spans="1:6" ht="15.95" customHeight="1" x14ac:dyDescent="0.25">
      <c r="A20" s="54" t="s">
        <v>8</v>
      </c>
      <c r="B20" s="63">
        <v>4511974</v>
      </c>
      <c r="C20" s="63">
        <v>3124927</v>
      </c>
      <c r="D20" s="63">
        <v>4190835</v>
      </c>
      <c r="E20" s="63">
        <v>4077520</v>
      </c>
      <c r="F20" s="63">
        <f>SUM(F8,F5,F2)</f>
        <v>3720450.5553019997</v>
      </c>
    </row>
    <row r="21" spans="1:6" ht="15.95" customHeight="1" x14ac:dyDescent="0.25">
      <c r="A21" s="102"/>
      <c r="B21" s="103"/>
      <c r="C21" s="103"/>
      <c r="D21" s="103"/>
      <c r="E21" s="103"/>
      <c r="F21" s="104"/>
    </row>
    <row r="22" spans="1:6" ht="66.75" customHeight="1" x14ac:dyDescent="0.25">
      <c r="A22" s="105" t="s">
        <v>192</v>
      </c>
      <c r="B22" s="105"/>
      <c r="C22" s="105"/>
      <c r="D22" s="105"/>
      <c r="E22" s="105"/>
      <c r="F22" s="105"/>
    </row>
    <row r="23" spans="1:6" ht="15.95" customHeight="1" x14ac:dyDescent="0.25">
      <c r="A23" s="105" t="s">
        <v>13</v>
      </c>
      <c r="B23" s="105"/>
      <c r="C23" s="105"/>
      <c r="D23" s="105"/>
      <c r="E23" s="105"/>
      <c r="F23" s="105"/>
    </row>
    <row r="24" spans="1:6" ht="15" customHeight="1" x14ac:dyDescent="0.25">
      <c r="A24" s="105" t="s">
        <v>10</v>
      </c>
      <c r="B24" s="105"/>
      <c r="C24" s="105"/>
      <c r="D24" s="105"/>
      <c r="E24" s="105"/>
      <c r="F24" s="105"/>
    </row>
    <row r="25" spans="1:6" ht="15" customHeight="1" x14ac:dyDescent="0.25">
      <c r="A25" s="105" t="s">
        <v>11</v>
      </c>
      <c r="B25" s="105"/>
      <c r="C25" s="105"/>
      <c r="D25" s="105"/>
      <c r="E25" s="105"/>
      <c r="F25" s="105"/>
    </row>
    <row r="26" spans="1:6" ht="29.25" customHeight="1" x14ac:dyDescent="0.25">
      <c r="A26" s="81" t="s">
        <v>12</v>
      </c>
      <c r="B26" s="82"/>
      <c r="C26" s="82"/>
      <c r="D26" s="82"/>
      <c r="E26" s="82"/>
      <c r="F26" s="8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30" sqref="D30"/>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55"/>
      <c r="B1" s="80" t="s">
        <v>202</v>
      </c>
      <c r="C1" s="80" t="s">
        <v>204</v>
      </c>
      <c r="D1" s="80" t="s">
        <v>205</v>
      </c>
      <c r="E1" s="80" t="s">
        <v>207</v>
      </c>
      <c r="F1" s="80" t="s">
        <v>212</v>
      </c>
    </row>
    <row r="2" spans="1:6" x14ac:dyDescent="0.25">
      <c r="A2" s="54" t="s">
        <v>52</v>
      </c>
      <c r="B2" s="63">
        <v>8427463</v>
      </c>
      <c r="C2" s="63">
        <v>5650977</v>
      </c>
      <c r="D2" s="63">
        <v>7697122</v>
      </c>
      <c r="E2" s="63">
        <v>6825255</v>
      </c>
      <c r="F2" s="63">
        <f>SUM(F3:F4)</f>
        <v>6351901.8625999996</v>
      </c>
    </row>
    <row r="3" spans="1:6" ht="15" customHeight="1" x14ac:dyDescent="0.25">
      <c r="A3" s="56" t="s">
        <v>186</v>
      </c>
      <c r="B3" s="62">
        <v>4646668</v>
      </c>
      <c r="C3" s="62">
        <v>3481619</v>
      </c>
      <c r="D3" s="62">
        <v>4934563</v>
      </c>
      <c r="E3" s="62">
        <v>3975011</v>
      </c>
      <c r="F3" s="62">
        <v>3646233.5411999999</v>
      </c>
    </row>
    <row r="4" spans="1:6" ht="15" customHeight="1" x14ac:dyDescent="0.25">
      <c r="A4" s="56" t="s">
        <v>138</v>
      </c>
      <c r="B4" s="62">
        <v>3780795</v>
      </c>
      <c r="C4" s="62">
        <v>2169358</v>
      </c>
      <c r="D4" s="62">
        <v>2762558</v>
      </c>
      <c r="E4" s="62">
        <v>2850244</v>
      </c>
      <c r="F4" s="62">
        <v>2705668.3213999998</v>
      </c>
    </row>
    <row r="5" spans="1:6" ht="15" customHeight="1" x14ac:dyDescent="0.25">
      <c r="A5" s="54" t="s">
        <v>2</v>
      </c>
      <c r="B5" s="63">
        <v>173230</v>
      </c>
      <c r="C5" s="63">
        <v>111790</v>
      </c>
      <c r="D5" s="63">
        <v>159346</v>
      </c>
      <c r="E5" s="63">
        <v>227346</v>
      </c>
      <c r="F5" s="63">
        <f>SUM(F6:F7)</f>
        <v>148754.79432799999</v>
      </c>
    </row>
    <row r="6" spans="1:6" ht="15" customHeight="1" x14ac:dyDescent="0.25">
      <c r="A6" s="56" t="s">
        <v>187</v>
      </c>
      <c r="B6" s="61" t="s">
        <v>208</v>
      </c>
      <c r="C6" s="61" t="s">
        <v>209</v>
      </c>
      <c r="D6" s="61" t="s">
        <v>210</v>
      </c>
      <c r="E6" s="61" t="s">
        <v>211</v>
      </c>
      <c r="F6" s="58">
        <v>117006.69181999999</v>
      </c>
    </row>
    <row r="7" spans="1:6" ht="15" customHeight="1" x14ac:dyDescent="0.25">
      <c r="A7" s="56" t="s">
        <v>138</v>
      </c>
      <c r="B7" s="62">
        <v>58109</v>
      </c>
      <c r="C7" s="62">
        <v>29604</v>
      </c>
      <c r="D7" s="62">
        <v>39617</v>
      </c>
      <c r="E7" s="62">
        <v>43708</v>
      </c>
      <c r="F7" s="62">
        <v>31748.102508</v>
      </c>
    </row>
    <row r="8" spans="1:6" ht="15" customHeight="1" x14ac:dyDescent="0.25">
      <c r="A8" s="54" t="s">
        <v>5</v>
      </c>
      <c r="B8" s="63">
        <v>423255</v>
      </c>
      <c r="C8" s="63">
        <v>487086</v>
      </c>
      <c r="D8" s="63">
        <v>525202</v>
      </c>
      <c r="E8" s="63">
        <v>1102439</v>
      </c>
      <c r="F8" s="63">
        <f>SUM(F9:F10)</f>
        <v>940244.45364999992</v>
      </c>
    </row>
    <row r="9" spans="1:6" ht="15" customHeight="1" x14ac:dyDescent="0.25">
      <c r="A9" s="56" t="s">
        <v>187</v>
      </c>
      <c r="B9" s="62">
        <v>204606</v>
      </c>
      <c r="C9" s="62">
        <v>260594</v>
      </c>
      <c r="D9" s="62">
        <v>288759</v>
      </c>
      <c r="E9" s="62">
        <v>627412</v>
      </c>
      <c r="F9" s="62">
        <v>542051.08693999995</v>
      </c>
    </row>
    <row r="10" spans="1:6" ht="15" customHeight="1" x14ac:dyDescent="0.25">
      <c r="A10" s="56" t="s">
        <v>138</v>
      </c>
      <c r="B10" s="62">
        <v>218649</v>
      </c>
      <c r="C10" s="62">
        <v>226492</v>
      </c>
      <c r="D10" s="62">
        <v>236444</v>
      </c>
      <c r="E10" s="62">
        <v>475027</v>
      </c>
      <c r="F10" s="62">
        <v>398193.36670999997</v>
      </c>
    </row>
    <row r="11" spans="1:6" ht="15" customHeight="1" x14ac:dyDescent="0.25">
      <c r="A11" s="57" t="s">
        <v>189</v>
      </c>
      <c r="B11" s="64" t="s">
        <v>4</v>
      </c>
      <c r="C11" s="64" t="s">
        <v>4</v>
      </c>
      <c r="D11" s="64" t="s">
        <v>4</v>
      </c>
      <c r="E11" s="64" t="s">
        <v>4</v>
      </c>
      <c r="F11" s="64" t="s">
        <v>4</v>
      </c>
    </row>
    <row r="12" spans="1:6" ht="15" customHeight="1" x14ac:dyDescent="0.25">
      <c r="A12" s="56" t="s">
        <v>187</v>
      </c>
      <c r="B12" s="65" t="s">
        <v>4</v>
      </c>
      <c r="C12" s="65" t="s">
        <v>4</v>
      </c>
      <c r="D12" s="65" t="s">
        <v>4</v>
      </c>
      <c r="E12" s="65" t="s">
        <v>4</v>
      </c>
      <c r="F12" s="65" t="s">
        <v>4</v>
      </c>
    </row>
    <row r="13" spans="1:6" ht="15" customHeight="1" x14ac:dyDescent="0.25">
      <c r="A13" s="56" t="s">
        <v>138</v>
      </c>
      <c r="B13" s="65" t="s">
        <v>4</v>
      </c>
      <c r="C13" s="65" t="s">
        <v>4</v>
      </c>
      <c r="D13" s="65" t="s">
        <v>4</v>
      </c>
      <c r="E13" s="65" t="s">
        <v>4</v>
      </c>
      <c r="F13" s="65" t="s">
        <v>4</v>
      </c>
    </row>
    <row r="14" spans="1:6" ht="15" customHeight="1" x14ac:dyDescent="0.25">
      <c r="A14" s="54" t="s">
        <v>6</v>
      </c>
      <c r="B14" s="63" t="s">
        <v>4</v>
      </c>
      <c r="C14" s="63" t="s">
        <v>4</v>
      </c>
      <c r="D14" s="63" t="s">
        <v>4</v>
      </c>
      <c r="E14" s="63" t="s">
        <v>4</v>
      </c>
      <c r="F14" s="63" t="s">
        <v>4</v>
      </c>
    </row>
    <row r="15" spans="1:6" ht="15" customHeight="1" x14ac:dyDescent="0.25">
      <c r="A15" s="56" t="s">
        <v>187</v>
      </c>
      <c r="B15" s="62" t="s">
        <v>4</v>
      </c>
      <c r="C15" s="62" t="s">
        <v>4</v>
      </c>
      <c r="D15" s="62" t="s">
        <v>4</v>
      </c>
      <c r="E15" s="62" t="s">
        <v>4</v>
      </c>
      <c r="F15" s="62" t="s">
        <v>4</v>
      </c>
    </row>
    <row r="16" spans="1:6" ht="15" customHeight="1" x14ac:dyDescent="0.25">
      <c r="A16" s="56" t="s">
        <v>138</v>
      </c>
      <c r="B16" s="62" t="s">
        <v>4</v>
      </c>
      <c r="C16" s="62" t="s">
        <v>4</v>
      </c>
      <c r="D16" s="62" t="s">
        <v>4</v>
      </c>
      <c r="E16" s="62" t="s">
        <v>4</v>
      </c>
      <c r="F16" s="62" t="s">
        <v>4</v>
      </c>
    </row>
    <row r="17" spans="1:6" ht="15" customHeight="1" x14ac:dyDescent="0.25">
      <c r="A17" s="54" t="s">
        <v>7</v>
      </c>
      <c r="B17" s="63" t="s">
        <v>4</v>
      </c>
      <c r="C17" s="63" t="s">
        <v>4</v>
      </c>
      <c r="D17" s="63" t="s">
        <v>4</v>
      </c>
      <c r="E17" s="63" t="s">
        <v>4</v>
      </c>
      <c r="F17" s="63" t="s">
        <v>4</v>
      </c>
    </row>
    <row r="18" spans="1:6" ht="15" customHeight="1" x14ac:dyDescent="0.25">
      <c r="A18" s="56" t="s">
        <v>187</v>
      </c>
      <c r="B18" s="62" t="s">
        <v>4</v>
      </c>
      <c r="C18" s="62" t="s">
        <v>4</v>
      </c>
      <c r="D18" s="62" t="s">
        <v>4</v>
      </c>
      <c r="E18" s="62" t="s">
        <v>4</v>
      </c>
      <c r="F18" s="62" t="s">
        <v>4</v>
      </c>
    </row>
    <row r="19" spans="1:6" ht="15" customHeight="1" x14ac:dyDescent="0.25">
      <c r="A19" s="56" t="s">
        <v>138</v>
      </c>
      <c r="B19" s="62" t="s">
        <v>4</v>
      </c>
      <c r="C19" s="62" t="s">
        <v>4</v>
      </c>
      <c r="D19" s="62" t="s">
        <v>4</v>
      </c>
      <c r="E19" s="62" t="s">
        <v>4</v>
      </c>
      <c r="F19" s="62" t="s">
        <v>4</v>
      </c>
    </row>
    <row r="20" spans="1:6" ht="15" customHeight="1" x14ac:dyDescent="0.25">
      <c r="A20" s="54" t="s">
        <v>8</v>
      </c>
      <c r="B20" s="63">
        <v>9023948</v>
      </c>
      <c r="C20" s="63">
        <v>6249853</v>
      </c>
      <c r="D20" s="63">
        <v>8381670</v>
      </c>
      <c r="E20" s="63">
        <v>8155040</v>
      </c>
      <c r="F20" s="63">
        <f>SUM(F8,F5,F2)</f>
        <v>7440901.1105779996</v>
      </c>
    </row>
    <row r="21" spans="1:6" ht="15" customHeight="1" x14ac:dyDescent="0.25">
      <c r="A21" s="91"/>
      <c r="B21" s="92"/>
      <c r="C21" s="92"/>
      <c r="D21" s="92"/>
      <c r="E21" s="92"/>
      <c r="F21" s="93"/>
    </row>
    <row r="22" spans="1:6" ht="105.75" customHeight="1" x14ac:dyDescent="0.25">
      <c r="A22" s="105" t="s">
        <v>193</v>
      </c>
      <c r="B22" s="105"/>
      <c r="C22" s="105"/>
      <c r="D22" s="105"/>
      <c r="E22" s="105"/>
      <c r="F22" s="105"/>
    </row>
    <row r="23" spans="1:6" ht="15" customHeight="1" x14ac:dyDescent="0.25">
      <c r="A23" s="105" t="s">
        <v>13</v>
      </c>
      <c r="B23" s="105"/>
      <c r="C23" s="105"/>
      <c r="D23" s="105"/>
      <c r="E23" s="105"/>
      <c r="F23" s="105"/>
    </row>
    <row r="24" spans="1:6" ht="14.25" customHeight="1" x14ac:dyDescent="0.25">
      <c r="A24" s="105" t="s">
        <v>14</v>
      </c>
      <c r="B24" s="105"/>
      <c r="C24" s="105"/>
      <c r="D24" s="105"/>
      <c r="E24" s="105"/>
      <c r="F24" s="105"/>
    </row>
    <row r="25" spans="1:6" ht="15.75" customHeight="1" x14ac:dyDescent="0.25">
      <c r="A25" s="105" t="s">
        <v>11</v>
      </c>
      <c r="B25" s="105"/>
      <c r="C25" s="105"/>
      <c r="D25" s="105"/>
      <c r="E25" s="105"/>
      <c r="F25" s="105"/>
    </row>
    <row r="26" spans="1:6" ht="27" customHeight="1" x14ac:dyDescent="0.25">
      <c r="A26" s="81" t="s">
        <v>12</v>
      </c>
      <c r="B26" s="82"/>
      <c r="C26" s="82"/>
      <c r="D26" s="82"/>
      <c r="E26" s="82"/>
      <c r="F26" s="8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8" sqref="A1:D8"/>
    </sheetView>
  </sheetViews>
  <sheetFormatPr defaultRowHeight="15" x14ac:dyDescent="0.25"/>
  <cols>
    <col min="1" max="1" width="24.7109375" customWidth="1"/>
    <col min="2" max="4" width="14.7109375" customWidth="1"/>
  </cols>
  <sheetData>
    <row r="1" spans="1:4" x14ac:dyDescent="0.25">
      <c r="A1" s="43" t="s">
        <v>63</v>
      </c>
      <c r="B1" s="43" t="s">
        <v>64</v>
      </c>
      <c r="C1" s="43" t="s">
        <v>1</v>
      </c>
      <c r="D1" s="43" t="s">
        <v>8</v>
      </c>
    </row>
    <row r="2" spans="1:4" x14ac:dyDescent="0.25">
      <c r="A2" s="17" t="s">
        <v>65</v>
      </c>
      <c r="B2" s="78">
        <v>122914954</v>
      </c>
      <c r="C2" s="78">
        <v>70414969</v>
      </c>
      <c r="D2" s="78">
        <v>193329923</v>
      </c>
    </row>
    <row r="3" spans="1:4" x14ac:dyDescent="0.25">
      <c r="A3" s="18" t="s">
        <v>15</v>
      </c>
      <c r="B3" s="78">
        <v>46957380</v>
      </c>
      <c r="C3" s="78">
        <v>8053923</v>
      </c>
      <c r="D3" s="78">
        <v>55011303</v>
      </c>
    </row>
    <row r="4" spans="1:4" x14ac:dyDescent="0.25">
      <c r="A4" s="18" t="s">
        <v>18</v>
      </c>
      <c r="B4" s="78">
        <v>30900437</v>
      </c>
      <c r="C4" s="78">
        <v>10351788</v>
      </c>
      <c r="D4" s="78">
        <v>41252226</v>
      </c>
    </row>
    <row r="5" spans="1:4" x14ac:dyDescent="0.25">
      <c r="A5" s="18" t="s">
        <v>21</v>
      </c>
      <c r="B5" s="78">
        <v>0</v>
      </c>
      <c r="C5" s="78">
        <v>20476739</v>
      </c>
      <c r="D5" s="78">
        <v>20476739</v>
      </c>
    </row>
    <row r="6" spans="1:4" x14ac:dyDescent="0.25">
      <c r="A6" s="19" t="s">
        <v>66</v>
      </c>
      <c r="B6" s="78">
        <v>6454045</v>
      </c>
      <c r="C6" s="78">
        <v>24180278</v>
      </c>
      <c r="D6" s="78">
        <v>30634324</v>
      </c>
    </row>
    <row r="7" spans="1:4" x14ac:dyDescent="0.25">
      <c r="A7" s="20" t="s">
        <v>8</v>
      </c>
      <c r="B7" s="79">
        <v>207226816</v>
      </c>
      <c r="C7" s="79">
        <v>133477697</v>
      </c>
      <c r="D7" s="79">
        <v>340704515</v>
      </c>
    </row>
    <row r="8" spans="1:4" ht="34.5" customHeight="1" x14ac:dyDescent="0.25">
      <c r="A8" s="106" t="s">
        <v>67</v>
      </c>
      <c r="B8" s="106"/>
      <c r="C8" s="106"/>
      <c r="D8" s="106"/>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9" sqref="A1:I9"/>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3" t="s">
        <v>63</v>
      </c>
      <c r="B1" s="37" t="s">
        <v>25</v>
      </c>
      <c r="C1" s="37" t="s">
        <v>68</v>
      </c>
      <c r="D1" s="37" t="s">
        <v>23</v>
      </c>
      <c r="E1" s="37" t="s">
        <v>24</v>
      </c>
      <c r="F1" s="37" t="s">
        <v>69</v>
      </c>
      <c r="G1" s="37" t="s">
        <v>26</v>
      </c>
      <c r="H1" s="37" t="s">
        <v>70</v>
      </c>
      <c r="I1" s="37" t="s">
        <v>8</v>
      </c>
    </row>
    <row r="2" spans="1:9" x14ac:dyDescent="0.25">
      <c r="A2" s="18" t="s">
        <v>32</v>
      </c>
      <c r="B2" s="66">
        <v>7803358</v>
      </c>
      <c r="C2" s="66">
        <v>583937</v>
      </c>
      <c r="D2" s="66">
        <v>2493127</v>
      </c>
      <c r="E2" s="66">
        <v>1958906</v>
      </c>
      <c r="F2" s="66">
        <v>388994</v>
      </c>
      <c r="G2" s="66">
        <v>143399</v>
      </c>
      <c r="H2" s="66">
        <v>237006</v>
      </c>
      <c r="I2" s="66">
        <v>13608727</v>
      </c>
    </row>
    <row r="3" spans="1:9" x14ac:dyDescent="0.25">
      <c r="A3" s="17" t="s">
        <v>65</v>
      </c>
      <c r="B3" s="66">
        <v>76717573</v>
      </c>
      <c r="C3" s="66">
        <v>61276472</v>
      </c>
      <c r="D3" s="66">
        <v>13053094</v>
      </c>
      <c r="E3" s="66">
        <v>19456002</v>
      </c>
      <c r="F3" s="66">
        <v>5265179</v>
      </c>
      <c r="G3" s="66">
        <v>4688675</v>
      </c>
      <c r="H3" s="66">
        <v>12872927</v>
      </c>
      <c r="I3" s="66">
        <v>193329923</v>
      </c>
    </row>
    <row r="4" spans="1:9" x14ac:dyDescent="0.25">
      <c r="A4" s="18" t="s">
        <v>15</v>
      </c>
      <c r="B4" s="66">
        <v>15772565</v>
      </c>
      <c r="C4" s="66">
        <v>26574954</v>
      </c>
      <c r="D4" s="66">
        <v>8575535</v>
      </c>
      <c r="E4" s="66">
        <v>9878</v>
      </c>
      <c r="F4" s="66">
        <v>260934</v>
      </c>
      <c r="G4" s="66">
        <v>48631</v>
      </c>
      <c r="H4" s="66">
        <v>3768806</v>
      </c>
      <c r="I4" s="66">
        <v>55011303</v>
      </c>
    </row>
    <row r="5" spans="1:9" x14ac:dyDescent="0.25">
      <c r="A5" s="18" t="s">
        <v>18</v>
      </c>
      <c r="B5" s="66">
        <v>5805638</v>
      </c>
      <c r="C5" s="66">
        <v>25308127</v>
      </c>
      <c r="D5" s="66">
        <v>6418155</v>
      </c>
      <c r="E5" s="66">
        <v>112501</v>
      </c>
      <c r="F5" s="66">
        <v>1568359</v>
      </c>
      <c r="G5" s="66">
        <v>1164650</v>
      </c>
      <c r="H5" s="66">
        <v>874795</v>
      </c>
      <c r="I5" s="66">
        <v>41252226</v>
      </c>
    </row>
    <row r="6" spans="1:9" x14ac:dyDescent="0.25">
      <c r="A6" s="18" t="s">
        <v>21</v>
      </c>
      <c r="B6" s="66">
        <v>8258950</v>
      </c>
      <c r="C6" s="66">
        <v>7804238</v>
      </c>
      <c r="D6" s="66">
        <v>1440672</v>
      </c>
      <c r="E6" s="66">
        <v>2289301</v>
      </c>
      <c r="F6" s="66">
        <v>386337</v>
      </c>
      <c r="G6" s="66">
        <v>22296</v>
      </c>
      <c r="H6" s="66">
        <v>274945</v>
      </c>
      <c r="I6" s="66">
        <v>20476739</v>
      </c>
    </row>
    <row r="7" spans="1:9" x14ac:dyDescent="0.25">
      <c r="A7" s="19" t="s">
        <v>66</v>
      </c>
      <c r="B7" s="66">
        <v>9157461</v>
      </c>
      <c r="C7" s="66">
        <v>5929432</v>
      </c>
      <c r="D7" s="66">
        <v>1168548</v>
      </c>
      <c r="E7" s="66">
        <v>309039</v>
      </c>
      <c r="F7" s="66">
        <v>135914</v>
      </c>
      <c r="G7" s="66">
        <v>97620</v>
      </c>
      <c r="H7" s="66">
        <v>227586</v>
      </c>
      <c r="I7" s="66">
        <v>17025597</v>
      </c>
    </row>
    <row r="8" spans="1:9" x14ac:dyDescent="0.25">
      <c r="A8" s="22" t="s">
        <v>8</v>
      </c>
      <c r="B8" s="70">
        <v>123515545</v>
      </c>
      <c r="C8" s="70">
        <v>127477160</v>
      </c>
      <c r="D8" s="70">
        <v>33149131</v>
      </c>
      <c r="E8" s="70">
        <v>24135627</v>
      </c>
      <c r="F8" s="70">
        <v>8005717</v>
      </c>
      <c r="G8" s="70">
        <v>6165271</v>
      </c>
      <c r="H8" s="70">
        <v>18256065</v>
      </c>
      <c r="I8" s="70">
        <v>340704515</v>
      </c>
    </row>
    <row r="9" spans="1:9" ht="19.5" customHeight="1" x14ac:dyDescent="0.25">
      <c r="A9" s="107" t="s">
        <v>71</v>
      </c>
      <c r="B9" s="107"/>
      <c r="C9" s="107"/>
      <c r="D9" s="107"/>
      <c r="E9" s="107"/>
      <c r="F9" s="107"/>
      <c r="G9" s="107"/>
      <c r="H9" s="107"/>
      <c r="I9" s="107"/>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JRoberts</cp:lastModifiedBy>
  <dcterms:created xsi:type="dcterms:W3CDTF">2013-07-24T13:54:34Z</dcterms:created>
  <dcterms:modified xsi:type="dcterms:W3CDTF">2014-04-09T12:19:22Z</dcterms:modified>
</cp:coreProperties>
</file>